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.univie.ac.at\homedirs\a1277687\Downloads\"/>
    </mc:Choice>
  </mc:AlternateContent>
  <bookViews>
    <workbookView xWindow="0" yWindow="0" windowWidth="28800" windowHeight="12300"/>
  </bookViews>
  <sheets>
    <sheet name="Kapitalverzinsung" sheetId="1" r:id="rId1"/>
    <sheet name="Ein- und Auszahlung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A22" i="1" l="1"/>
  <c r="K21" i="1"/>
  <c r="H21" i="1"/>
  <c r="E21" i="1"/>
  <c r="C22" i="1" l="1"/>
  <c r="D22" i="1" s="1"/>
  <c r="I22" i="1"/>
  <c r="F22" i="1"/>
  <c r="B22" i="1"/>
  <c r="A23" i="1"/>
  <c r="E22" i="1" l="1"/>
  <c r="C23" i="1" s="1"/>
  <c r="D23" i="1" s="1"/>
  <c r="J22" i="1"/>
  <c r="G22" i="1"/>
  <c r="H22" i="1"/>
  <c r="K22" i="1"/>
  <c r="I23" i="1"/>
  <c r="F23" i="1"/>
  <c r="B23" i="1"/>
  <c r="A24" i="1"/>
  <c r="E23" i="1" l="1"/>
  <c r="C24" i="1" s="1"/>
  <c r="K23" i="1"/>
  <c r="J23" i="1"/>
  <c r="H23" i="1"/>
  <c r="G23" i="1"/>
  <c r="I24" i="1"/>
  <c r="F24" i="1"/>
  <c r="B24" i="1"/>
  <c r="A25" i="1"/>
  <c r="G24" i="1" l="1"/>
  <c r="J24" i="1"/>
  <c r="K24" i="1"/>
  <c r="H24" i="1"/>
  <c r="I25" i="1"/>
  <c r="F25" i="1"/>
  <c r="B25" i="1"/>
  <c r="A26" i="1"/>
  <c r="H25" i="1" l="1"/>
  <c r="E24" i="1"/>
  <c r="C25" i="1" s="1"/>
  <c r="D24" i="1"/>
  <c r="G25" i="1"/>
  <c r="J25" i="1"/>
  <c r="K25" i="1"/>
  <c r="I26" i="1"/>
  <c r="F26" i="1"/>
  <c r="B26" i="1"/>
  <c r="A27" i="1"/>
  <c r="H26" i="1" l="1"/>
  <c r="G26" i="1"/>
  <c r="J26" i="1"/>
  <c r="K26" i="1"/>
  <c r="I27" i="1"/>
  <c r="J27" i="1" s="1"/>
  <c r="F27" i="1"/>
  <c r="B27" i="1"/>
  <c r="A28" i="1"/>
  <c r="D25" i="1" l="1"/>
  <c r="E25" i="1"/>
  <c r="C26" i="1" s="1"/>
  <c r="H27" i="1"/>
  <c r="G27" i="1"/>
  <c r="K27" i="1"/>
  <c r="I28" i="1"/>
  <c r="J28" i="1" s="1"/>
  <c r="F28" i="1"/>
  <c r="G28" i="1" s="1"/>
  <c r="B28" i="1"/>
  <c r="A29" i="1"/>
  <c r="H28" i="1" l="1"/>
  <c r="K28" i="1"/>
  <c r="I29" i="1"/>
  <c r="J29" i="1" s="1"/>
  <c r="F29" i="1"/>
  <c r="G29" i="1" s="1"/>
  <c r="B29" i="1"/>
  <c r="A30" i="1"/>
  <c r="E26" i="1" l="1"/>
  <c r="C27" i="1" s="1"/>
  <c r="D26" i="1"/>
  <c r="K29" i="1"/>
  <c r="H29" i="1"/>
  <c r="I30" i="1"/>
  <c r="J30" i="1" s="1"/>
  <c r="F30" i="1"/>
  <c r="B30" i="1"/>
  <c r="A31" i="1"/>
  <c r="H30" i="1" l="1"/>
  <c r="G30" i="1"/>
  <c r="K30" i="1"/>
  <c r="I31" i="1"/>
  <c r="J31" i="1" s="1"/>
  <c r="F31" i="1"/>
  <c r="B31" i="1"/>
  <c r="A32" i="1"/>
  <c r="E27" i="1" l="1"/>
  <c r="C28" i="1" s="1"/>
  <c r="D27" i="1"/>
  <c r="H31" i="1"/>
  <c r="G31" i="1"/>
  <c r="K31" i="1"/>
  <c r="I32" i="1"/>
  <c r="J32" i="1" s="1"/>
  <c r="F32" i="1"/>
  <c r="B32" i="1"/>
  <c r="A33" i="1"/>
  <c r="D28" i="1" l="1"/>
  <c r="H32" i="1"/>
  <c r="G32" i="1"/>
  <c r="K32" i="1"/>
  <c r="I33" i="1"/>
  <c r="J33" i="1" s="1"/>
  <c r="F33" i="1"/>
  <c r="G33" i="1" s="1"/>
  <c r="B33" i="1"/>
  <c r="A34" i="1"/>
  <c r="H33" i="1" l="1"/>
  <c r="K33" i="1"/>
  <c r="I34" i="1"/>
  <c r="J34" i="1" s="1"/>
  <c r="F34" i="1"/>
  <c r="G34" i="1" s="1"/>
  <c r="B34" i="1"/>
  <c r="A35" i="1"/>
  <c r="H34" i="1" l="1"/>
  <c r="K34" i="1"/>
  <c r="I35" i="1"/>
  <c r="J35" i="1" s="1"/>
  <c r="F35" i="1"/>
  <c r="G35" i="1" s="1"/>
  <c r="B35" i="1"/>
  <c r="A36" i="1"/>
  <c r="H35" i="1" l="1"/>
  <c r="K35" i="1"/>
  <c r="I36" i="1"/>
  <c r="J36" i="1" s="1"/>
  <c r="F36" i="1"/>
  <c r="B36" i="1"/>
  <c r="A37" i="1"/>
  <c r="H36" i="1" l="1"/>
  <c r="G36" i="1"/>
  <c r="K36" i="1"/>
  <c r="I37" i="1"/>
  <c r="J37" i="1" s="1"/>
  <c r="F37" i="1"/>
  <c r="B37" i="1"/>
  <c r="A38" i="1"/>
  <c r="H37" i="1" l="1"/>
  <c r="G37" i="1"/>
  <c r="K37" i="1"/>
  <c r="I38" i="1"/>
  <c r="J38" i="1" s="1"/>
  <c r="F38" i="1"/>
  <c r="G38" i="1" s="1"/>
  <c r="B38" i="1"/>
  <c r="A39" i="1"/>
  <c r="K38" i="1" l="1"/>
  <c r="H38" i="1"/>
  <c r="I39" i="1"/>
  <c r="J39" i="1" s="1"/>
  <c r="F39" i="1"/>
  <c r="G39" i="1" s="1"/>
  <c r="B39" i="1"/>
  <c r="A40" i="1"/>
  <c r="H39" i="1" l="1"/>
  <c r="K39" i="1"/>
  <c r="I40" i="1"/>
  <c r="J40" i="1" s="1"/>
  <c r="F40" i="1"/>
  <c r="B40" i="1"/>
  <c r="A41" i="1"/>
  <c r="H40" i="1" l="1"/>
  <c r="G40" i="1"/>
  <c r="K40" i="1"/>
  <c r="I41" i="1"/>
  <c r="J41" i="1" s="1"/>
  <c r="F41" i="1"/>
  <c r="G41" i="1" s="1"/>
  <c r="B41" i="1"/>
  <c r="A42" i="1"/>
  <c r="H41" i="1" l="1"/>
  <c r="K41" i="1"/>
  <c r="I42" i="1"/>
  <c r="J42" i="1" s="1"/>
  <c r="F42" i="1"/>
  <c r="G42" i="1" s="1"/>
  <c r="B42" i="1"/>
  <c r="A43" i="1"/>
  <c r="H42" i="1" l="1"/>
  <c r="K42" i="1"/>
  <c r="I43" i="1"/>
  <c r="J43" i="1" s="1"/>
  <c r="F43" i="1"/>
  <c r="G43" i="1" s="1"/>
  <c r="B43" i="1"/>
  <c r="A44" i="1"/>
  <c r="K43" i="1" l="1"/>
  <c r="H43" i="1"/>
  <c r="I44" i="1"/>
  <c r="J44" i="1" s="1"/>
  <c r="F44" i="1"/>
  <c r="G44" i="1" s="1"/>
  <c r="B44" i="1"/>
  <c r="A45" i="1"/>
  <c r="K44" i="1" l="1"/>
  <c r="H44" i="1"/>
  <c r="F45" i="1"/>
  <c r="G45" i="1" s="1"/>
  <c r="I45" i="1"/>
  <c r="J45" i="1" s="1"/>
  <c r="B45" i="1"/>
  <c r="A46" i="1"/>
  <c r="H45" i="1" l="1"/>
  <c r="K45" i="1"/>
  <c r="F46" i="1"/>
  <c r="I46" i="1"/>
  <c r="J46" i="1" s="1"/>
  <c r="B46" i="1"/>
  <c r="A47" i="1"/>
  <c r="H46" i="1" l="1"/>
  <c r="G46" i="1"/>
  <c r="K46" i="1"/>
  <c r="I47" i="1"/>
  <c r="J47" i="1" s="1"/>
  <c r="F47" i="1"/>
  <c r="B47" i="1"/>
  <c r="A48" i="1"/>
  <c r="H47" i="1" l="1"/>
  <c r="G47" i="1"/>
  <c r="K47" i="1"/>
  <c r="I48" i="1"/>
  <c r="J48" i="1" s="1"/>
  <c r="F48" i="1"/>
  <c r="G48" i="1" s="1"/>
  <c r="B48" i="1"/>
  <c r="A49" i="1"/>
  <c r="H48" i="1" l="1"/>
  <c r="K48" i="1"/>
  <c r="I49" i="1"/>
  <c r="J49" i="1" s="1"/>
  <c r="F49" i="1"/>
  <c r="G49" i="1" s="1"/>
  <c r="B49" i="1"/>
  <c r="A50" i="1"/>
  <c r="K49" i="1" l="1"/>
  <c r="H49" i="1"/>
  <c r="I50" i="1"/>
  <c r="J50" i="1" s="1"/>
  <c r="F50" i="1"/>
  <c r="B50" i="1"/>
  <c r="A51" i="1"/>
  <c r="H50" i="1" l="1"/>
  <c r="G50" i="1"/>
  <c r="K50" i="1"/>
  <c r="I51" i="1"/>
  <c r="J51" i="1" s="1"/>
  <c r="F51" i="1"/>
  <c r="B51" i="1"/>
  <c r="A52" i="1"/>
  <c r="H51" i="1" l="1"/>
  <c r="G51" i="1"/>
  <c r="K51" i="1"/>
  <c r="I52" i="1"/>
  <c r="J52" i="1" s="1"/>
  <c r="F52" i="1"/>
  <c r="B52" i="1"/>
  <c r="A53" i="1"/>
  <c r="H52" i="1" l="1"/>
  <c r="G52" i="1"/>
  <c r="K52" i="1"/>
  <c r="F53" i="1"/>
  <c r="G53" i="1" s="1"/>
  <c r="I53" i="1"/>
  <c r="B53" i="1"/>
  <c r="A54" i="1"/>
  <c r="K53" i="1" l="1"/>
  <c r="J53" i="1"/>
  <c r="H53" i="1"/>
  <c r="F54" i="1"/>
  <c r="G54" i="1" s="1"/>
  <c r="I54" i="1"/>
  <c r="J54" i="1" s="1"/>
  <c r="B54" i="1"/>
  <c r="A55" i="1"/>
  <c r="K54" i="1" l="1"/>
  <c r="H54" i="1"/>
  <c r="I55" i="1"/>
  <c r="J55" i="1" s="1"/>
  <c r="F55" i="1"/>
  <c r="G55" i="1" s="1"/>
  <c r="B55" i="1"/>
  <c r="A56" i="1"/>
  <c r="H55" i="1" l="1"/>
  <c r="K55" i="1"/>
  <c r="I56" i="1"/>
  <c r="J56" i="1" s="1"/>
  <c r="F56" i="1"/>
  <c r="G56" i="1" s="1"/>
  <c r="B56" i="1"/>
  <c r="A57" i="1"/>
  <c r="H56" i="1" l="1"/>
  <c r="K56" i="1"/>
  <c r="I57" i="1"/>
  <c r="J57" i="1" s="1"/>
  <c r="F57" i="1"/>
  <c r="B57" i="1"/>
  <c r="A58" i="1"/>
  <c r="H57" i="1" l="1"/>
  <c r="G57" i="1"/>
  <c r="K57" i="1"/>
  <c r="I58" i="1"/>
  <c r="J58" i="1" s="1"/>
  <c r="F58" i="1"/>
  <c r="B58" i="1"/>
  <c r="A59" i="1"/>
  <c r="H58" i="1" l="1"/>
  <c r="G58" i="1"/>
  <c r="K58" i="1"/>
  <c r="I59" i="1"/>
  <c r="J59" i="1" s="1"/>
  <c r="F59" i="1"/>
  <c r="G59" i="1" s="1"/>
  <c r="B59" i="1"/>
  <c r="A60" i="1"/>
  <c r="H59" i="1" l="1"/>
  <c r="K59" i="1"/>
  <c r="I60" i="1"/>
  <c r="J60" i="1" s="1"/>
  <c r="F60" i="1"/>
  <c r="G60" i="1" s="1"/>
  <c r="B60" i="1"/>
  <c r="A61" i="1"/>
  <c r="K60" i="1" l="1"/>
  <c r="H60" i="1"/>
  <c r="I61" i="1"/>
  <c r="J61" i="1" s="1"/>
  <c r="F61" i="1"/>
  <c r="G61" i="1" s="1"/>
  <c r="B61" i="1"/>
  <c r="A62" i="1"/>
  <c r="H61" i="1" l="1"/>
  <c r="K61" i="1"/>
  <c r="I62" i="1"/>
  <c r="J62" i="1" s="1"/>
  <c r="F62" i="1"/>
  <c r="B62" i="1"/>
  <c r="A63" i="1"/>
  <c r="H62" i="1" l="1"/>
  <c r="G62" i="1"/>
  <c r="K62" i="1"/>
  <c r="I63" i="1"/>
  <c r="J63" i="1" s="1"/>
  <c r="F63" i="1"/>
  <c r="B63" i="1"/>
  <c r="A64" i="1"/>
  <c r="H63" i="1" l="1"/>
  <c r="G63" i="1"/>
  <c r="K63" i="1"/>
  <c r="I64" i="1"/>
  <c r="J64" i="1" s="1"/>
  <c r="F64" i="1"/>
  <c r="B64" i="1"/>
  <c r="A65" i="1"/>
  <c r="H64" i="1" l="1"/>
  <c r="G64" i="1"/>
  <c r="K64" i="1"/>
  <c r="I65" i="1"/>
  <c r="J65" i="1" s="1"/>
  <c r="F65" i="1"/>
  <c r="B65" i="1"/>
  <c r="A66" i="1"/>
  <c r="H65" i="1" l="1"/>
  <c r="G65" i="1"/>
  <c r="K65" i="1"/>
  <c r="I66" i="1"/>
  <c r="J66" i="1" s="1"/>
  <c r="F66" i="1"/>
  <c r="B66" i="1"/>
  <c r="A67" i="1"/>
  <c r="H66" i="1" l="1"/>
  <c r="G66" i="1"/>
  <c r="K66" i="1"/>
  <c r="I67" i="1"/>
  <c r="J67" i="1" s="1"/>
  <c r="F67" i="1"/>
  <c r="G67" i="1" s="1"/>
  <c r="B67" i="1"/>
  <c r="A68" i="1"/>
  <c r="H67" i="1" l="1"/>
  <c r="K67" i="1"/>
  <c r="I68" i="1"/>
  <c r="J68" i="1" s="1"/>
  <c r="F68" i="1"/>
  <c r="G68" i="1" s="1"/>
  <c r="B68" i="1"/>
  <c r="A69" i="1"/>
  <c r="H68" i="1" l="1"/>
  <c r="K68" i="1"/>
  <c r="I69" i="1"/>
  <c r="J69" i="1" s="1"/>
  <c r="F69" i="1"/>
  <c r="G69" i="1" s="1"/>
  <c r="B69" i="1"/>
  <c r="A70" i="1"/>
  <c r="H69" i="1" l="1"/>
  <c r="K69" i="1"/>
  <c r="I70" i="1"/>
  <c r="J70" i="1" s="1"/>
  <c r="F70" i="1"/>
  <c r="G70" i="1" s="1"/>
  <c r="B70" i="1"/>
  <c r="A71" i="1"/>
  <c r="H70" i="1" l="1"/>
  <c r="K70" i="1"/>
  <c r="I71" i="1"/>
  <c r="J71" i="1" s="1"/>
  <c r="F71" i="1"/>
  <c r="B71" i="1"/>
  <c r="A72" i="1"/>
  <c r="H71" i="1" l="1"/>
  <c r="G71" i="1"/>
  <c r="K71" i="1"/>
  <c r="I72" i="1"/>
  <c r="J72" i="1" s="1"/>
  <c r="F72" i="1"/>
  <c r="G72" i="1" s="1"/>
  <c r="B72" i="1"/>
  <c r="A73" i="1"/>
  <c r="H72" i="1" l="1"/>
  <c r="K72" i="1"/>
  <c r="I73" i="1"/>
  <c r="J73" i="1" s="1"/>
  <c r="F73" i="1"/>
  <c r="B73" i="1"/>
  <c r="A74" i="1"/>
  <c r="H73" i="1" l="1"/>
  <c r="G73" i="1"/>
  <c r="K73" i="1"/>
  <c r="I74" i="1"/>
  <c r="J74" i="1" s="1"/>
  <c r="F74" i="1"/>
  <c r="B74" i="1"/>
  <c r="A75" i="1"/>
  <c r="H74" i="1" l="1"/>
  <c r="G74" i="1"/>
  <c r="K74" i="1"/>
  <c r="I75" i="1"/>
  <c r="J75" i="1" s="1"/>
  <c r="F75" i="1"/>
  <c r="G75" i="1" s="1"/>
  <c r="B75" i="1"/>
  <c r="A76" i="1"/>
  <c r="H75" i="1" l="1"/>
  <c r="K75" i="1"/>
  <c r="I76" i="1"/>
  <c r="J76" i="1" s="1"/>
  <c r="F76" i="1"/>
  <c r="G76" i="1" s="1"/>
  <c r="B76" i="1"/>
  <c r="A77" i="1"/>
  <c r="H76" i="1" l="1"/>
  <c r="K76" i="1"/>
  <c r="F77" i="1"/>
  <c r="G77" i="1" s="1"/>
  <c r="I77" i="1"/>
  <c r="J77" i="1" s="1"/>
  <c r="B77" i="1"/>
  <c r="A78" i="1"/>
  <c r="K77" i="1" l="1"/>
  <c r="H77" i="1"/>
  <c r="F78" i="1"/>
  <c r="I78" i="1"/>
  <c r="J78" i="1" s="1"/>
  <c r="B78" i="1"/>
  <c r="A79" i="1"/>
  <c r="H78" i="1" l="1"/>
  <c r="G78" i="1"/>
  <c r="K78" i="1"/>
  <c r="I79" i="1"/>
  <c r="J79" i="1" s="1"/>
  <c r="F79" i="1"/>
  <c r="G79" i="1" s="1"/>
  <c r="B79" i="1"/>
  <c r="A80" i="1"/>
  <c r="H79" i="1" l="1"/>
  <c r="K79" i="1"/>
  <c r="I80" i="1"/>
  <c r="J80" i="1" s="1"/>
  <c r="F80" i="1"/>
  <c r="B80" i="1"/>
  <c r="A81" i="1"/>
  <c r="H80" i="1" l="1"/>
  <c r="G80" i="1"/>
  <c r="K80" i="1"/>
  <c r="I81" i="1"/>
  <c r="J81" i="1" s="1"/>
  <c r="F81" i="1"/>
  <c r="G81" i="1" s="1"/>
  <c r="B81" i="1"/>
  <c r="A82" i="1"/>
  <c r="H81" i="1" l="1"/>
  <c r="K81" i="1"/>
  <c r="I82" i="1"/>
  <c r="J82" i="1" s="1"/>
  <c r="F82" i="1"/>
  <c r="B82" i="1"/>
  <c r="A83" i="1"/>
  <c r="H82" i="1" l="1"/>
  <c r="G82" i="1"/>
  <c r="K82" i="1"/>
  <c r="I83" i="1"/>
  <c r="J83" i="1" s="1"/>
  <c r="F83" i="1"/>
  <c r="G83" i="1" s="1"/>
  <c r="B83" i="1"/>
  <c r="A84" i="1"/>
  <c r="H83" i="1" l="1"/>
  <c r="K83" i="1"/>
  <c r="I84" i="1"/>
  <c r="J84" i="1" s="1"/>
  <c r="F84" i="1"/>
  <c r="B84" i="1"/>
  <c r="A85" i="1"/>
  <c r="H84" i="1" l="1"/>
  <c r="G84" i="1"/>
  <c r="K84" i="1"/>
  <c r="F85" i="1"/>
  <c r="G85" i="1" s="1"/>
  <c r="I85" i="1"/>
  <c r="J85" i="1" s="1"/>
  <c r="B85" i="1"/>
  <c r="A86" i="1"/>
  <c r="K85" i="1" l="1"/>
  <c r="H85" i="1"/>
  <c r="F86" i="1"/>
  <c r="G86" i="1" s="1"/>
  <c r="I86" i="1"/>
  <c r="J86" i="1" s="1"/>
  <c r="B86" i="1"/>
  <c r="A87" i="1"/>
  <c r="H86" i="1" l="1"/>
  <c r="K86" i="1"/>
  <c r="I87" i="1"/>
  <c r="J87" i="1" s="1"/>
  <c r="F87" i="1"/>
  <c r="G87" i="1" s="1"/>
  <c r="B87" i="1"/>
  <c r="A88" i="1"/>
  <c r="H87" i="1" l="1"/>
  <c r="K87" i="1"/>
  <c r="I88" i="1"/>
  <c r="J88" i="1" s="1"/>
  <c r="F88" i="1"/>
  <c r="B88" i="1"/>
  <c r="A89" i="1"/>
  <c r="H88" i="1" l="1"/>
  <c r="G88" i="1"/>
  <c r="K88" i="1"/>
  <c r="I89" i="1"/>
  <c r="J89" i="1" s="1"/>
  <c r="F89" i="1"/>
  <c r="G89" i="1" s="1"/>
  <c r="B89" i="1"/>
  <c r="A90" i="1"/>
  <c r="H89" i="1" l="1"/>
  <c r="K89" i="1"/>
  <c r="I90" i="1"/>
  <c r="J90" i="1" s="1"/>
  <c r="F90" i="1"/>
  <c r="G90" i="1" s="1"/>
  <c r="B90" i="1"/>
  <c r="A91" i="1"/>
  <c r="H90" i="1" l="1"/>
  <c r="K90" i="1"/>
  <c r="I91" i="1"/>
  <c r="J91" i="1" s="1"/>
  <c r="F91" i="1"/>
  <c r="G91" i="1" s="1"/>
  <c r="B91" i="1"/>
  <c r="A92" i="1"/>
  <c r="H91" i="1" l="1"/>
  <c r="K91" i="1"/>
  <c r="I92" i="1"/>
  <c r="J92" i="1" s="1"/>
  <c r="F92" i="1"/>
  <c r="G92" i="1" s="1"/>
  <c r="B92" i="1"/>
  <c r="A93" i="1"/>
  <c r="H92" i="1" l="1"/>
  <c r="K92" i="1"/>
  <c r="I93" i="1"/>
  <c r="J93" i="1" s="1"/>
  <c r="F93" i="1"/>
  <c r="B93" i="1"/>
  <c r="A94" i="1"/>
  <c r="H93" i="1" l="1"/>
  <c r="G93" i="1"/>
  <c r="K93" i="1"/>
  <c r="I94" i="1"/>
  <c r="J94" i="1" s="1"/>
  <c r="F94" i="1"/>
  <c r="B94" i="1"/>
  <c r="A95" i="1"/>
  <c r="H94" i="1" l="1"/>
  <c r="G94" i="1"/>
  <c r="K94" i="1"/>
  <c r="I95" i="1"/>
  <c r="J95" i="1" s="1"/>
  <c r="F95" i="1"/>
  <c r="B95" i="1"/>
  <c r="A96" i="1"/>
  <c r="H95" i="1" l="1"/>
  <c r="G95" i="1"/>
  <c r="K95" i="1"/>
  <c r="I96" i="1"/>
  <c r="J96" i="1" s="1"/>
  <c r="F96" i="1"/>
  <c r="G96" i="1" s="1"/>
  <c r="B96" i="1"/>
  <c r="A97" i="1"/>
  <c r="K96" i="1" l="1"/>
  <c r="H96" i="1"/>
  <c r="I97" i="1"/>
  <c r="J97" i="1" s="1"/>
  <c r="F97" i="1"/>
  <c r="B97" i="1"/>
  <c r="A98" i="1"/>
  <c r="H97" i="1" l="1"/>
  <c r="G97" i="1"/>
  <c r="K97" i="1"/>
  <c r="I98" i="1"/>
  <c r="J98" i="1" s="1"/>
  <c r="F98" i="1"/>
  <c r="B98" i="1"/>
  <c r="A99" i="1"/>
  <c r="H98" i="1" l="1"/>
  <c r="G98" i="1"/>
  <c r="K98" i="1"/>
  <c r="I99" i="1"/>
  <c r="J99" i="1" s="1"/>
  <c r="F99" i="1"/>
  <c r="B99" i="1"/>
  <c r="A100" i="1"/>
  <c r="H99" i="1" l="1"/>
  <c r="G99" i="1"/>
  <c r="K99" i="1"/>
  <c r="I100" i="1"/>
  <c r="J100" i="1" s="1"/>
  <c r="F100" i="1"/>
  <c r="G100" i="1" s="1"/>
  <c r="B100" i="1"/>
  <c r="A101" i="1"/>
  <c r="K100" i="1" l="1"/>
  <c r="H100" i="1"/>
  <c r="I101" i="1"/>
  <c r="J101" i="1" s="1"/>
  <c r="F101" i="1"/>
  <c r="G101" i="1" s="1"/>
  <c r="B101" i="1"/>
  <c r="A102" i="1"/>
  <c r="H101" i="1" l="1"/>
  <c r="K101" i="1"/>
  <c r="I102" i="1"/>
  <c r="J102" i="1" s="1"/>
  <c r="F102" i="1"/>
  <c r="G102" i="1" s="1"/>
  <c r="B102" i="1"/>
  <c r="A103" i="1"/>
  <c r="H102" i="1" l="1"/>
  <c r="K102" i="1"/>
  <c r="I103" i="1"/>
  <c r="J103" i="1" s="1"/>
  <c r="F103" i="1"/>
  <c r="B103" i="1"/>
  <c r="A104" i="1"/>
  <c r="H103" i="1" l="1"/>
  <c r="G103" i="1"/>
  <c r="K103" i="1"/>
  <c r="I104" i="1"/>
  <c r="J104" i="1" s="1"/>
  <c r="F104" i="1"/>
  <c r="G104" i="1" s="1"/>
  <c r="B104" i="1"/>
  <c r="A105" i="1"/>
  <c r="H104" i="1" l="1"/>
  <c r="K104" i="1"/>
  <c r="I105" i="1"/>
  <c r="J105" i="1" s="1"/>
  <c r="F105" i="1"/>
  <c r="G105" i="1" s="1"/>
  <c r="B105" i="1"/>
  <c r="A106" i="1"/>
  <c r="H105" i="1" l="1"/>
  <c r="K105" i="1"/>
  <c r="I106" i="1"/>
  <c r="J106" i="1" s="1"/>
  <c r="F106" i="1"/>
  <c r="B106" i="1"/>
  <c r="A107" i="1"/>
  <c r="H106" i="1" l="1"/>
  <c r="G106" i="1"/>
  <c r="K106" i="1"/>
  <c r="I107" i="1"/>
  <c r="J107" i="1" s="1"/>
  <c r="F107" i="1"/>
  <c r="B107" i="1"/>
  <c r="A108" i="1"/>
  <c r="H107" i="1" l="1"/>
  <c r="G107" i="1"/>
  <c r="K107" i="1"/>
  <c r="I108" i="1"/>
  <c r="J108" i="1" s="1"/>
  <c r="F108" i="1"/>
  <c r="B108" i="1"/>
  <c r="A109" i="1"/>
  <c r="H108" i="1" l="1"/>
  <c r="G108" i="1"/>
  <c r="K108" i="1"/>
  <c r="F109" i="1"/>
  <c r="G109" i="1" s="1"/>
  <c r="I109" i="1"/>
  <c r="J109" i="1" s="1"/>
  <c r="B109" i="1"/>
  <c r="A110" i="1"/>
  <c r="H109" i="1" l="1"/>
  <c r="K109" i="1"/>
  <c r="F110" i="1"/>
  <c r="G110" i="1" s="1"/>
  <c r="I110" i="1"/>
  <c r="J110" i="1" s="1"/>
  <c r="B110" i="1"/>
  <c r="A111" i="1"/>
  <c r="H110" i="1" l="1"/>
  <c r="K110" i="1"/>
  <c r="I111" i="1"/>
  <c r="J111" i="1" s="1"/>
  <c r="F111" i="1"/>
  <c r="G111" i="1" s="1"/>
  <c r="B111" i="1"/>
  <c r="A112" i="1"/>
  <c r="H111" i="1" l="1"/>
  <c r="K111" i="1"/>
  <c r="I112" i="1"/>
  <c r="J112" i="1" s="1"/>
  <c r="F112" i="1"/>
  <c r="B112" i="1"/>
  <c r="A113" i="1"/>
  <c r="H112" i="1" l="1"/>
  <c r="G112" i="1"/>
  <c r="K112" i="1"/>
  <c r="I113" i="1"/>
  <c r="J113" i="1" s="1"/>
  <c r="F113" i="1"/>
  <c r="B113" i="1"/>
  <c r="A114" i="1"/>
  <c r="H113" i="1" l="1"/>
  <c r="G113" i="1"/>
  <c r="K113" i="1"/>
  <c r="I114" i="1"/>
  <c r="J114" i="1" s="1"/>
  <c r="F114" i="1"/>
  <c r="G114" i="1" s="1"/>
  <c r="B114" i="1"/>
  <c r="A115" i="1"/>
  <c r="H114" i="1" l="1"/>
  <c r="K114" i="1"/>
  <c r="I115" i="1"/>
  <c r="J115" i="1" s="1"/>
  <c r="F115" i="1"/>
  <c r="G115" i="1" s="1"/>
  <c r="B115" i="1"/>
  <c r="A116" i="1"/>
  <c r="K115" i="1" l="1"/>
  <c r="H115" i="1"/>
  <c r="I116" i="1"/>
  <c r="J116" i="1" s="1"/>
  <c r="F116" i="1"/>
  <c r="B116" i="1"/>
  <c r="A117" i="1"/>
  <c r="H116" i="1" l="1"/>
  <c r="G116" i="1"/>
  <c r="K116" i="1"/>
  <c r="F117" i="1"/>
  <c r="I117" i="1"/>
  <c r="J117" i="1" s="1"/>
  <c r="B117" i="1"/>
  <c r="A118" i="1"/>
  <c r="H117" i="1" l="1"/>
  <c r="G117" i="1"/>
  <c r="K117" i="1"/>
  <c r="F118" i="1"/>
  <c r="G118" i="1" s="1"/>
  <c r="I118" i="1"/>
  <c r="J118" i="1" s="1"/>
  <c r="B118" i="1"/>
  <c r="A119" i="1"/>
  <c r="K118" i="1" l="1"/>
  <c r="H118" i="1"/>
  <c r="I119" i="1"/>
  <c r="J119" i="1" s="1"/>
  <c r="F119" i="1"/>
  <c r="G119" i="1" s="1"/>
  <c r="B119" i="1"/>
  <c r="A120" i="1"/>
  <c r="H119" i="1" l="1"/>
  <c r="K119" i="1"/>
  <c r="I120" i="1"/>
  <c r="J120" i="1" s="1"/>
  <c r="F120" i="1"/>
  <c r="B120" i="1"/>
  <c r="A121" i="1"/>
  <c r="H120" i="1" l="1"/>
  <c r="G120" i="1"/>
  <c r="K120" i="1"/>
  <c r="I121" i="1"/>
  <c r="J121" i="1" s="1"/>
  <c r="F121" i="1"/>
  <c r="B121" i="1"/>
  <c r="A122" i="1"/>
  <c r="H121" i="1" l="1"/>
  <c r="G121" i="1"/>
  <c r="K121" i="1"/>
  <c r="I122" i="1"/>
  <c r="J122" i="1" s="1"/>
  <c r="F122" i="1"/>
  <c r="B122" i="1"/>
  <c r="A123" i="1"/>
  <c r="H122" i="1" l="1"/>
  <c r="G122" i="1"/>
  <c r="K122" i="1"/>
  <c r="I123" i="1"/>
  <c r="J123" i="1" s="1"/>
  <c r="F123" i="1"/>
  <c r="B123" i="1"/>
  <c r="A124" i="1"/>
  <c r="K123" i="1" l="1"/>
  <c r="H123" i="1"/>
  <c r="G123" i="1"/>
  <c r="I124" i="1"/>
  <c r="F124" i="1"/>
  <c r="G124" i="1" s="1"/>
  <c r="B124" i="1"/>
  <c r="A125" i="1"/>
  <c r="K124" i="1" l="1"/>
  <c r="J124" i="1"/>
  <c r="H124" i="1"/>
  <c r="I125" i="1"/>
  <c r="J125" i="1" s="1"/>
  <c r="F125" i="1"/>
  <c r="B125" i="1"/>
  <c r="A126" i="1"/>
  <c r="H125" i="1" l="1"/>
  <c r="G125" i="1"/>
  <c r="K125" i="1"/>
  <c r="I126" i="1"/>
  <c r="J126" i="1" s="1"/>
  <c r="F126" i="1"/>
  <c r="B126" i="1"/>
  <c r="A127" i="1"/>
  <c r="H126" i="1" l="1"/>
  <c r="G126" i="1"/>
  <c r="K126" i="1"/>
  <c r="I127" i="1"/>
  <c r="J127" i="1" s="1"/>
  <c r="F127" i="1"/>
  <c r="B127" i="1"/>
  <c r="A128" i="1"/>
  <c r="H127" i="1" l="1"/>
  <c r="G127" i="1"/>
  <c r="K127" i="1"/>
  <c r="I128" i="1"/>
  <c r="J128" i="1" s="1"/>
  <c r="F128" i="1"/>
  <c r="B128" i="1"/>
  <c r="A129" i="1"/>
  <c r="H128" i="1" l="1"/>
  <c r="G128" i="1"/>
  <c r="K128" i="1"/>
  <c r="I129" i="1"/>
  <c r="J129" i="1" s="1"/>
  <c r="F129" i="1"/>
  <c r="G129" i="1" s="1"/>
  <c r="B129" i="1"/>
  <c r="A130" i="1"/>
  <c r="K129" i="1" l="1"/>
  <c r="H129" i="1"/>
  <c r="I130" i="1"/>
  <c r="J130" i="1" s="1"/>
  <c r="F130" i="1"/>
  <c r="B130" i="1"/>
  <c r="A131" i="1"/>
  <c r="H130" i="1" l="1"/>
  <c r="G130" i="1"/>
  <c r="K130" i="1"/>
  <c r="I131" i="1"/>
  <c r="J131" i="1" s="1"/>
  <c r="F131" i="1"/>
  <c r="B131" i="1"/>
  <c r="A132" i="1"/>
  <c r="H131" i="1" l="1"/>
  <c r="G131" i="1"/>
  <c r="K131" i="1"/>
  <c r="I132" i="1"/>
  <c r="F132" i="1"/>
  <c r="G132" i="1" s="1"/>
  <c r="B132" i="1"/>
  <c r="A133" i="1"/>
  <c r="K132" i="1" l="1"/>
  <c r="J132" i="1"/>
  <c r="H132" i="1"/>
  <c r="I133" i="1"/>
  <c r="J133" i="1" s="1"/>
  <c r="F133" i="1"/>
  <c r="G133" i="1" s="1"/>
  <c r="B133" i="1"/>
  <c r="A134" i="1"/>
  <c r="H133" i="1" l="1"/>
  <c r="K133" i="1"/>
  <c r="I134" i="1"/>
  <c r="J134" i="1" s="1"/>
  <c r="F134" i="1"/>
  <c r="G134" i="1" s="1"/>
  <c r="B134" i="1"/>
  <c r="A135" i="1"/>
  <c r="H134" i="1" l="1"/>
  <c r="K134" i="1"/>
  <c r="I135" i="1"/>
  <c r="J135" i="1" s="1"/>
  <c r="F135" i="1"/>
  <c r="G135" i="1" s="1"/>
  <c r="B135" i="1"/>
  <c r="A136" i="1"/>
  <c r="H135" i="1" l="1"/>
  <c r="K135" i="1"/>
  <c r="I136" i="1"/>
  <c r="J136" i="1" s="1"/>
  <c r="F136" i="1"/>
  <c r="G136" i="1" s="1"/>
  <c r="B136" i="1"/>
  <c r="A137" i="1"/>
  <c r="H136" i="1" l="1"/>
  <c r="K136" i="1"/>
  <c r="I137" i="1"/>
  <c r="J137" i="1" s="1"/>
  <c r="F137" i="1"/>
  <c r="G137" i="1" s="1"/>
  <c r="B137" i="1"/>
  <c r="A138" i="1"/>
  <c r="H137" i="1" l="1"/>
  <c r="K137" i="1"/>
  <c r="I138" i="1"/>
  <c r="J138" i="1" s="1"/>
  <c r="F138" i="1"/>
  <c r="B138" i="1"/>
  <c r="A139" i="1"/>
  <c r="H138" i="1" l="1"/>
  <c r="G138" i="1"/>
  <c r="K138" i="1"/>
  <c r="I139" i="1"/>
  <c r="J139" i="1" s="1"/>
  <c r="F139" i="1"/>
  <c r="G139" i="1" s="1"/>
  <c r="B139" i="1"/>
  <c r="A140" i="1"/>
  <c r="H139" i="1" l="1"/>
  <c r="K139" i="1"/>
  <c r="I140" i="1"/>
  <c r="J140" i="1" s="1"/>
  <c r="F140" i="1"/>
  <c r="B140" i="1"/>
  <c r="A141" i="1"/>
  <c r="H140" i="1" l="1"/>
  <c r="G140" i="1"/>
  <c r="K140" i="1"/>
  <c r="F141" i="1"/>
  <c r="G141" i="1" s="1"/>
  <c r="I141" i="1"/>
  <c r="J141" i="1" s="1"/>
  <c r="B141" i="1"/>
  <c r="A142" i="1"/>
  <c r="K141" i="1" l="1"/>
  <c r="H141" i="1"/>
  <c r="F142" i="1"/>
  <c r="G142" i="1" s="1"/>
  <c r="I142" i="1"/>
  <c r="J142" i="1" s="1"/>
  <c r="B142" i="1"/>
  <c r="A143" i="1"/>
  <c r="H142" i="1" l="1"/>
  <c r="K142" i="1"/>
  <c r="I143" i="1"/>
  <c r="J143" i="1" s="1"/>
  <c r="F143" i="1"/>
  <c r="B143" i="1"/>
  <c r="A144" i="1"/>
  <c r="H143" i="1" l="1"/>
  <c r="G143" i="1"/>
  <c r="K143" i="1"/>
  <c r="I144" i="1"/>
  <c r="J144" i="1" s="1"/>
  <c r="F144" i="1"/>
  <c r="G144" i="1" s="1"/>
  <c r="B144" i="1"/>
  <c r="A145" i="1"/>
  <c r="H144" i="1" l="1"/>
  <c r="K144" i="1"/>
  <c r="I145" i="1"/>
  <c r="J145" i="1" s="1"/>
  <c r="F145" i="1"/>
  <c r="B145" i="1"/>
  <c r="A146" i="1"/>
  <c r="H145" i="1" l="1"/>
  <c r="G145" i="1"/>
  <c r="K145" i="1"/>
  <c r="I146" i="1"/>
  <c r="J146" i="1" s="1"/>
  <c r="F146" i="1"/>
  <c r="B146" i="1"/>
  <c r="A147" i="1"/>
  <c r="H146" i="1" l="1"/>
  <c r="G146" i="1"/>
  <c r="K146" i="1"/>
  <c r="I147" i="1"/>
  <c r="J147" i="1" s="1"/>
  <c r="F147" i="1"/>
  <c r="G147" i="1" s="1"/>
  <c r="B147" i="1"/>
  <c r="A148" i="1"/>
  <c r="H147" i="1" l="1"/>
  <c r="K147" i="1"/>
  <c r="I148" i="1"/>
  <c r="J148" i="1" s="1"/>
  <c r="F148" i="1"/>
  <c r="G148" i="1" s="1"/>
  <c r="B148" i="1"/>
  <c r="A149" i="1"/>
  <c r="H148" i="1" l="1"/>
  <c r="K148" i="1"/>
  <c r="F149" i="1"/>
  <c r="G149" i="1" s="1"/>
  <c r="I149" i="1"/>
  <c r="J149" i="1" s="1"/>
  <c r="B149" i="1"/>
  <c r="A150" i="1"/>
  <c r="K149" i="1" l="1"/>
  <c r="H149" i="1"/>
  <c r="F150" i="1"/>
  <c r="G150" i="1" s="1"/>
  <c r="I150" i="1"/>
  <c r="J150" i="1" s="1"/>
  <c r="B150" i="1"/>
  <c r="A151" i="1"/>
  <c r="K150" i="1" l="1"/>
  <c r="H150" i="1"/>
  <c r="I151" i="1"/>
  <c r="J151" i="1" s="1"/>
  <c r="F151" i="1"/>
  <c r="G151" i="1" s="1"/>
  <c r="B151" i="1"/>
  <c r="A152" i="1"/>
  <c r="K151" i="1" l="1"/>
  <c r="H151" i="1"/>
  <c r="I152" i="1"/>
  <c r="J152" i="1" s="1"/>
  <c r="F152" i="1"/>
  <c r="B152" i="1"/>
  <c r="A153" i="1"/>
  <c r="H152" i="1" l="1"/>
  <c r="G152" i="1"/>
  <c r="K152" i="1"/>
  <c r="I153" i="1"/>
  <c r="J153" i="1" s="1"/>
  <c r="F153" i="1"/>
  <c r="B153" i="1"/>
  <c r="A154" i="1"/>
  <c r="H153" i="1" l="1"/>
  <c r="G153" i="1"/>
  <c r="K153" i="1"/>
  <c r="I154" i="1"/>
  <c r="J154" i="1" s="1"/>
  <c r="F154" i="1"/>
  <c r="B154" i="1"/>
  <c r="A155" i="1"/>
  <c r="H154" i="1" l="1"/>
  <c r="G154" i="1"/>
  <c r="K154" i="1"/>
  <c r="I155" i="1"/>
  <c r="J155" i="1" s="1"/>
  <c r="F155" i="1"/>
  <c r="B155" i="1"/>
  <c r="A156" i="1"/>
  <c r="H155" i="1" l="1"/>
  <c r="G155" i="1"/>
  <c r="K155" i="1"/>
  <c r="I156" i="1"/>
  <c r="J156" i="1" s="1"/>
  <c r="F156" i="1"/>
  <c r="G156" i="1" s="1"/>
  <c r="B156" i="1"/>
  <c r="A157" i="1"/>
  <c r="K156" i="1" l="1"/>
  <c r="H156" i="1"/>
  <c r="I157" i="1"/>
  <c r="J157" i="1" s="1"/>
  <c r="F157" i="1"/>
  <c r="G157" i="1" s="1"/>
  <c r="B157" i="1"/>
  <c r="A158" i="1"/>
  <c r="H157" i="1" l="1"/>
  <c r="K157" i="1"/>
  <c r="I158" i="1"/>
  <c r="J158" i="1" s="1"/>
  <c r="F158" i="1"/>
  <c r="B158" i="1"/>
  <c r="A159" i="1"/>
  <c r="H158" i="1" l="1"/>
  <c r="G158" i="1"/>
  <c r="K158" i="1"/>
  <c r="I159" i="1"/>
  <c r="J159" i="1" s="1"/>
  <c r="F159" i="1"/>
  <c r="G159" i="1" s="1"/>
  <c r="B159" i="1"/>
  <c r="A160" i="1"/>
  <c r="H159" i="1" l="1"/>
  <c r="K159" i="1"/>
  <c r="I160" i="1"/>
  <c r="J160" i="1" s="1"/>
  <c r="F160" i="1"/>
  <c r="G160" i="1" s="1"/>
  <c r="B160" i="1"/>
  <c r="A161" i="1"/>
  <c r="H160" i="1" l="1"/>
  <c r="K160" i="1"/>
  <c r="I161" i="1"/>
  <c r="J161" i="1" s="1"/>
  <c r="F161" i="1"/>
  <c r="G161" i="1" s="1"/>
  <c r="B161" i="1"/>
  <c r="A162" i="1"/>
  <c r="K161" i="1" l="1"/>
  <c r="H161" i="1"/>
  <c r="I162" i="1"/>
  <c r="J162" i="1" s="1"/>
  <c r="F162" i="1"/>
  <c r="G162" i="1" s="1"/>
  <c r="B162" i="1"/>
  <c r="A163" i="1"/>
  <c r="H162" i="1" l="1"/>
  <c r="K162" i="1"/>
  <c r="I163" i="1"/>
  <c r="J163" i="1" s="1"/>
  <c r="F163" i="1"/>
  <c r="G163" i="1" s="1"/>
  <c r="B163" i="1"/>
  <c r="A164" i="1"/>
  <c r="H163" i="1" l="1"/>
  <c r="K163" i="1"/>
  <c r="I164" i="1"/>
  <c r="J164" i="1" s="1"/>
  <c r="F164" i="1"/>
  <c r="B164" i="1"/>
  <c r="A165" i="1"/>
  <c r="H164" i="1" l="1"/>
  <c r="G164" i="1"/>
  <c r="K164" i="1"/>
  <c r="I165" i="1"/>
  <c r="J165" i="1" s="1"/>
  <c r="F165" i="1"/>
  <c r="B165" i="1"/>
  <c r="A166" i="1"/>
  <c r="K165" i="1" l="1"/>
  <c r="H165" i="1"/>
  <c r="G165" i="1"/>
  <c r="I166" i="1"/>
  <c r="J166" i="1" s="1"/>
  <c r="F166" i="1"/>
  <c r="G166" i="1" s="1"/>
  <c r="B166" i="1"/>
  <c r="A167" i="1"/>
  <c r="K166" i="1" l="1"/>
  <c r="H166" i="1"/>
  <c r="I167" i="1"/>
  <c r="J167" i="1" s="1"/>
  <c r="F167" i="1"/>
  <c r="B167" i="1"/>
  <c r="A168" i="1"/>
  <c r="H167" i="1" l="1"/>
  <c r="G167" i="1"/>
  <c r="K167" i="1"/>
  <c r="I168" i="1"/>
  <c r="J168" i="1" s="1"/>
  <c r="F168" i="1"/>
  <c r="G168" i="1" s="1"/>
  <c r="B168" i="1"/>
  <c r="A169" i="1"/>
  <c r="K168" i="1" l="1"/>
  <c r="H168" i="1"/>
  <c r="I169" i="1"/>
  <c r="J169" i="1" s="1"/>
  <c r="F169" i="1"/>
  <c r="B169" i="1"/>
  <c r="A170" i="1"/>
  <c r="H169" i="1" l="1"/>
  <c r="G169" i="1"/>
  <c r="K169" i="1"/>
  <c r="I170" i="1"/>
  <c r="J170" i="1" s="1"/>
  <c r="F170" i="1"/>
  <c r="B170" i="1"/>
  <c r="A171" i="1"/>
  <c r="H170" i="1" l="1"/>
  <c r="G170" i="1"/>
  <c r="K170" i="1"/>
  <c r="I171" i="1"/>
  <c r="J171" i="1" s="1"/>
  <c r="F171" i="1"/>
  <c r="G171" i="1" s="1"/>
  <c r="B171" i="1"/>
  <c r="A172" i="1"/>
  <c r="K171" i="1" l="1"/>
  <c r="H171" i="1"/>
  <c r="I172" i="1"/>
  <c r="J172" i="1" s="1"/>
  <c r="F172" i="1"/>
  <c r="B172" i="1"/>
  <c r="A173" i="1"/>
  <c r="K172" i="1" l="1"/>
  <c r="H172" i="1"/>
  <c r="G172" i="1"/>
  <c r="F173" i="1"/>
  <c r="G173" i="1" s="1"/>
  <c r="I173" i="1"/>
  <c r="B173" i="1"/>
  <c r="A174" i="1"/>
  <c r="K173" i="1" l="1"/>
  <c r="J173" i="1"/>
  <c r="H173" i="1"/>
  <c r="F174" i="1"/>
  <c r="G174" i="1" s="1"/>
  <c r="I174" i="1"/>
  <c r="B174" i="1"/>
  <c r="A175" i="1"/>
  <c r="K174" i="1" l="1"/>
  <c r="J174" i="1"/>
  <c r="H174" i="1"/>
  <c r="I175" i="1"/>
  <c r="J175" i="1" s="1"/>
  <c r="F175" i="1"/>
  <c r="B175" i="1"/>
  <c r="A176" i="1"/>
  <c r="K175" i="1" l="1"/>
  <c r="H175" i="1"/>
  <c r="G175" i="1"/>
  <c r="I176" i="1"/>
  <c r="J176" i="1" s="1"/>
  <c r="F176" i="1"/>
  <c r="B176" i="1"/>
  <c r="A177" i="1"/>
  <c r="H176" i="1" l="1"/>
  <c r="G176" i="1"/>
  <c r="K176" i="1"/>
  <c r="I177" i="1"/>
  <c r="J177" i="1" s="1"/>
  <c r="F177" i="1"/>
  <c r="B177" i="1"/>
  <c r="A178" i="1"/>
  <c r="H177" i="1" l="1"/>
  <c r="G177" i="1"/>
  <c r="K177" i="1"/>
  <c r="I178" i="1"/>
  <c r="J178" i="1" s="1"/>
  <c r="F178" i="1"/>
  <c r="G178" i="1" s="1"/>
  <c r="B178" i="1"/>
  <c r="A179" i="1"/>
  <c r="K178" i="1" l="1"/>
  <c r="H178" i="1"/>
  <c r="I179" i="1"/>
  <c r="J179" i="1" s="1"/>
  <c r="F179" i="1"/>
  <c r="B179" i="1"/>
  <c r="A180" i="1"/>
  <c r="K179" i="1" l="1"/>
  <c r="H179" i="1"/>
  <c r="G179" i="1"/>
  <c r="I180" i="1"/>
  <c r="J180" i="1" s="1"/>
  <c r="F180" i="1"/>
  <c r="G180" i="1" s="1"/>
  <c r="B180" i="1"/>
  <c r="A181" i="1"/>
  <c r="K180" i="1" l="1"/>
  <c r="H180" i="1"/>
  <c r="F181" i="1"/>
  <c r="G181" i="1" s="1"/>
  <c r="I181" i="1"/>
  <c r="J181" i="1" s="1"/>
  <c r="B181" i="1"/>
  <c r="A182" i="1"/>
  <c r="K181" i="1" l="1"/>
  <c r="H181" i="1"/>
  <c r="F182" i="1"/>
  <c r="G182" i="1" s="1"/>
  <c r="I182" i="1"/>
  <c r="J182" i="1" s="1"/>
  <c r="B182" i="1"/>
  <c r="A183" i="1"/>
  <c r="K182" i="1" l="1"/>
  <c r="H182" i="1"/>
  <c r="I183" i="1"/>
  <c r="J183" i="1" s="1"/>
  <c r="F183" i="1"/>
  <c r="G183" i="1" s="1"/>
  <c r="B183" i="1"/>
  <c r="A184" i="1"/>
  <c r="H183" i="1" l="1"/>
  <c r="K183" i="1"/>
  <c r="I184" i="1"/>
  <c r="J184" i="1" s="1"/>
  <c r="F184" i="1"/>
  <c r="B184" i="1"/>
  <c r="A185" i="1"/>
  <c r="H184" i="1" l="1"/>
  <c r="G184" i="1"/>
  <c r="K184" i="1"/>
  <c r="I185" i="1"/>
  <c r="J185" i="1" s="1"/>
  <c r="F185" i="1"/>
  <c r="B185" i="1"/>
  <c r="A186" i="1"/>
  <c r="K185" i="1" l="1"/>
  <c r="H185" i="1"/>
  <c r="G185" i="1"/>
  <c r="I186" i="1"/>
  <c r="J186" i="1" s="1"/>
  <c r="F186" i="1"/>
  <c r="B186" i="1"/>
  <c r="A187" i="1"/>
  <c r="H186" i="1" l="1"/>
  <c r="G186" i="1"/>
  <c r="K186" i="1"/>
  <c r="I187" i="1"/>
  <c r="J187" i="1" s="1"/>
  <c r="F187" i="1"/>
  <c r="B187" i="1"/>
  <c r="A188" i="1"/>
  <c r="K187" i="1" l="1"/>
  <c r="H187" i="1"/>
  <c r="G187" i="1"/>
  <c r="I188" i="1"/>
  <c r="J188" i="1" s="1"/>
  <c r="F188" i="1"/>
  <c r="B188" i="1"/>
  <c r="A189" i="1"/>
  <c r="H188" i="1" l="1"/>
  <c r="G188" i="1"/>
  <c r="K188" i="1"/>
  <c r="I189" i="1"/>
  <c r="J189" i="1" s="1"/>
  <c r="F189" i="1"/>
  <c r="B189" i="1"/>
  <c r="A190" i="1"/>
  <c r="K189" i="1" l="1"/>
  <c r="H189" i="1"/>
  <c r="G189" i="1"/>
  <c r="I190" i="1"/>
  <c r="J190" i="1" s="1"/>
  <c r="F190" i="1"/>
  <c r="G190" i="1" s="1"/>
  <c r="B190" i="1"/>
  <c r="A191" i="1"/>
  <c r="H190" i="1" l="1"/>
  <c r="K190" i="1"/>
  <c r="I191" i="1"/>
  <c r="J191" i="1" s="1"/>
  <c r="F191" i="1"/>
  <c r="G191" i="1" s="1"/>
  <c r="B191" i="1"/>
  <c r="A192" i="1"/>
  <c r="K191" i="1" l="1"/>
  <c r="H191" i="1"/>
  <c r="I192" i="1"/>
  <c r="J192" i="1" s="1"/>
  <c r="F192" i="1"/>
  <c r="G192" i="1" s="1"/>
  <c r="B192" i="1"/>
  <c r="A193" i="1"/>
  <c r="K192" i="1" l="1"/>
  <c r="H192" i="1"/>
  <c r="I193" i="1"/>
  <c r="J193" i="1" s="1"/>
  <c r="F193" i="1"/>
  <c r="B193" i="1"/>
  <c r="A194" i="1"/>
  <c r="K193" i="1" l="1"/>
  <c r="H193" i="1"/>
  <c r="G193" i="1"/>
  <c r="I194" i="1"/>
  <c r="J194" i="1" s="1"/>
  <c r="F194" i="1"/>
  <c r="G194" i="1" s="1"/>
  <c r="B194" i="1"/>
  <c r="A195" i="1"/>
  <c r="H194" i="1" l="1"/>
  <c r="K194" i="1"/>
  <c r="I195" i="1"/>
  <c r="J195" i="1" s="1"/>
  <c r="F195" i="1"/>
  <c r="B195" i="1"/>
  <c r="A196" i="1"/>
  <c r="H195" i="1" l="1"/>
  <c r="G195" i="1"/>
  <c r="K195" i="1"/>
  <c r="I196" i="1"/>
  <c r="J196" i="1" s="1"/>
  <c r="F196" i="1"/>
  <c r="G196" i="1" s="1"/>
  <c r="B196" i="1"/>
  <c r="A197" i="1"/>
  <c r="K196" i="1" l="1"/>
  <c r="H196" i="1"/>
  <c r="I197" i="1"/>
  <c r="J197" i="1" s="1"/>
  <c r="F197" i="1"/>
  <c r="G197" i="1" s="1"/>
  <c r="B197" i="1"/>
  <c r="A198" i="1"/>
  <c r="H197" i="1" l="1"/>
  <c r="K197" i="1"/>
  <c r="I198" i="1"/>
  <c r="J198" i="1" s="1"/>
  <c r="F198" i="1"/>
  <c r="G198" i="1" s="1"/>
  <c r="B198" i="1"/>
  <c r="A199" i="1"/>
  <c r="H198" i="1" l="1"/>
  <c r="K198" i="1"/>
  <c r="I199" i="1"/>
  <c r="J199" i="1" s="1"/>
  <c r="F199" i="1"/>
  <c r="G199" i="1" s="1"/>
  <c r="B199" i="1"/>
  <c r="A200" i="1"/>
  <c r="K199" i="1" l="1"/>
  <c r="H199" i="1"/>
  <c r="I200" i="1"/>
  <c r="J200" i="1" s="1"/>
  <c r="F200" i="1"/>
  <c r="B200" i="1"/>
  <c r="A201" i="1"/>
  <c r="H200" i="1" l="1"/>
  <c r="G200" i="1"/>
  <c r="K200" i="1"/>
  <c r="I201" i="1"/>
  <c r="J201" i="1" s="1"/>
  <c r="F201" i="1"/>
  <c r="G201" i="1" s="1"/>
  <c r="B201" i="1"/>
  <c r="A202" i="1"/>
  <c r="H201" i="1" l="1"/>
  <c r="F202" i="1" s="1"/>
  <c r="G202" i="1" s="1"/>
  <c r="K201" i="1"/>
  <c r="I202" i="1"/>
  <c r="J202" i="1" s="1"/>
  <c r="B202" i="1"/>
  <c r="A203" i="1"/>
  <c r="H202" i="1" l="1"/>
  <c r="K202" i="1"/>
  <c r="I203" i="1"/>
  <c r="J203" i="1" s="1"/>
  <c r="F203" i="1"/>
  <c r="B203" i="1"/>
  <c r="A204" i="1"/>
  <c r="H203" i="1" l="1"/>
  <c r="G203" i="1"/>
  <c r="K203" i="1"/>
  <c r="I204" i="1"/>
  <c r="J204" i="1" s="1"/>
  <c r="F204" i="1"/>
  <c r="G204" i="1" s="1"/>
  <c r="B204" i="1"/>
  <c r="A205" i="1"/>
  <c r="H204" i="1" l="1"/>
  <c r="K204" i="1"/>
  <c r="F205" i="1"/>
  <c r="G205" i="1" s="1"/>
  <c r="I205" i="1"/>
  <c r="J205" i="1" s="1"/>
  <c r="B205" i="1"/>
  <c r="A206" i="1"/>
  <c r="K205" i="1" l="1"/>
  <c r="H205" i="1"/>
  <c r="F206" i="1"/>
  <c r="G206" i="1" s="1"/>
  <c r="I206" i="1"/>
  <c r="J206" i="1" s="1"/>
  <c r="B206" i="1"/>
  <c r="A207" i="1"/>
  <c r="K206" i="1" l="1"/>
  <c r="H206" i="1"/>
  <c r="I207" i="1"/>
  <c r="J207" i="1" s="1"/>
  <c r="F207" i="1"/>
  <c r="B207" i="1"/>
  <c r="A208" i="1"/>
  <c r="K207" i="1" l="1"/>
  <c r="H207" i="1"/>
  <c r="G207" i="1"/>
  <c r="I208" i="1"/>
  <c r="J208" i="1" s="1"/>
  <c r="F208" i="1"/>
  <c r="B208" i="1"/>
  <c r="A209" i="1"/>
  <c r="H208" i="1" l="1"/>
  <c r="G208" i="1"/>
  <c r="K208" i="1"/>
  <c r="I209" i="1"/>
  <c r="J209" i="1" s="1"/>
  <c r="F209" i="1"/>
  <c r="G209" i="1" s="1"/>
  <c r="B209" i="1"/>
  <c r="A210" i="1"/>
  <c r="K209" i="1" l="1"/>
  <c r="H209" i="1"/>
  <c r="I210" i="1"/>
  <c r="J210" i="1" s="1"/>
  <c r="F210" i="1"/>
  <c r="B210" i="1"/>
  <c r="A211" i="1"/>
  <c r="H210" i="1" l="1"/>
  <c r="G210" i="1"/>
  <c r="K210" i="1"/>
  <c r="I211" i="1"/>
  <c r="J211" i="1" s="1"/>
  <c r="F211" i="1"/>
  <c r="B211" i="1"/>
  <c r="A212" i="1"/>
  <c r="H211" i="1" l="1"/>
  <c r="G211" i="1"/>
  <c r="K211" i="1"/>
  <c r="I212" i="1"/>
  <c r="J212" i="1" s="1"/>
  <c r="F212" i="1"/>
  <c r="B212" i="1"/>
  <c r="A213" i="1"/>
  <c r="K212" i="1" l="1"/>
  <c r="H212" i="1"/>
  <c r="G212" i="1"/>
  <c r="F213" i="1"/>
  <c r="G213" i="1" s="1"/>
  <c r="I213" i="1"/>
  <c r="J213" i="1" s="1"/>
  <c r="B213" i="1"/>
  <c r="A214" i="1"/>
  <c r="K213" i="1" l="1"/>
  <c r="H213" i="1"/>
  <c r="F214" i="1"/>
  <c r="I214" i="1"/>
  <c r="B214" i="1"/>
  <c r="A215" i="1"/>
  <c r="K214" i="1" l="1"/>
  <c r="J214" i="1"/>
  <c r="H214" i="1"/>
  <c r="G214" i="1"/>
  <c r="I215" i="1"/>
  <c r="J215" i="1" s="1"/>
  <c r="F215" i="1"/>
  <c r="G215" i="1" s="1"/>
  <c r="B215" i="1"/>
  <c r="A216" i="1"/>
  <c r="K215" i="1" l="1"/>
  <c r="H215" i="1"/>
  <c r="I216" i="1"/>
  <c r="J216" i="1" s="1"/>
  <c r="F216" i="1"/>
  <c r="B216" i="1"/>
  <c r="A217" i="1"/>
  <c r="K216" i="1" l="1"/>
  <c r="H216" i="1"/>
  <c r="G216" i="1"/>
  <c r="I217" i="1"/>
  <c r="J217" i="1" s="1"/>
  <c r="F217" i="1"/>
  <c r="G217" i="1" s="1"/>
  <c r="B217" i="1"/>
  <c r="A218" i="1"/>
  <c r="K217" i="1" l="1"/>
  <c r="H217" i="1"/>
  <c r="I218" i="1"/>
  <c r="J218" i="1" s="1"/>
  <c r="F218" i="1"/>
  <c r="B218" i="1"/>
  <c r="A219" i="1"/>
  <c r="K218" i="1" l="1"/>
  <c r="H218" i="1"/>
  <c r="G218" i="1"/>
  <c r="I219" i="1"/>
  <c r="J219" i="1" s="1"/>
  <c r="F219" i="1"/>
  <c r="B219" i="1"/>
  <c r="A220" i="1"/>
  <c r="H219" i="1" l="1"/>
  <c r="G219" i="1"/>
  <c r="K219" i="1"/>
  <c r="I220" i="1"/>
  <c r="J220" i="1" s="1"/>
  <c r="F220" i="1"/>
  <c r="G220" i="1" s="1"/>
  <c r="B220" i="1"/>
  <c r="A221" i="1"/>
  <c r="K220" i="1" l="1"/>
  <c r="H220" i="1"/>
  <c r="I221" i="1"/>
  <c r="J221" i="1" s="1"/>
  <c r="F221" i="1"/>
  <c r="G221" i="1" s="1"/>
  <c r="B221" i="1"/>
  <c r="A222" i="1"/>
  <c r="K221" i="1" l="1"/>
  <c r="H221" i="1"/>
  <c r="I222" i="1"/>
  <c r="J222" i="1" s="1"/>
  <c r="F222" i="1"/>
  <c r="G222" i="1" s="1"/>
  <c r="B222" i="1"/>
  <c r="A223" i="1"/>
  <c r="K222" i="1" l="1"/>
  <c r="H222" i="1"/>
  <c r="I223" i="1"/>
  <c r="J223" i="1" s="1"/>
  <c r="F223" i="1"/>
  <c r="B223" i="1"/>
  <c r="A224" i="1"/>
  <c r="H223" i="1" l="1"/>
  <c r="G223" i="1"/>
  <c r="K223" i="1"/>
  <c r="I224" i="1"/>
  <c r="J224" i="1" s="1"/>
  <c r="F224" i="1"/>
  <c r="G224" i="1" s="1"/>
  <c r="B224" i="1"/>
  <c r="A225" i="1"/>
  <c r="K224" i="1" l="1"/>
  <c r="H224" i="1"/>
  <c r="I225" i="1"/>
  <c r="J225" i="1" s="1"/>
  <c r="F225" i="1"/>
  <c r="G225" i="1" s="1"/>
  <c r="B225" i="1"/>
  <c r="A226" i="1"/>
  <c r="K225" i="1" l="1"/>
  <c r="H225" i="1"/>
  <c r="I226" i="1"/>
  <c r="J226" i="1" s="1"/>
  <c r="F226" i="1"/>
  <c r="B226" i="1"/>
  <c r="A227" i="1"/>
  <c r="H226" i="1" l="1"/>
  <c r="G226" i="1"/>
  <c r="K226" i="1"/>
  <c r="I227" i="1"/>
  <c r="J227" i="1" s="1"/>
  <c r="F227" i="1"/>
  <c r="G227" i="1" s="1"/>
  <c r="B227" i="1"/>
  <c r="A228" i="1"/>
  <c r="K227" i="1" l="1"/>
  <c r="H227" i="1"/>
  <c r="I228" i="1"/>
  <c r="J228" i="1" s="1"/>
  <c r="F228" i="1"/>
  <c r="B228" i="1"/>
  <c r="A229" i="1"/>
  <c r="H228" i="1" l="1"/>
  <c r="G228" i="1"/>
  <c r="K228" i="1"/>
  <c r="F229" i="1"/>
  <c r="G229" i="1" s="1"/>
  <c r="I229" i="1"/>
  <c r="J229" i="1" s="1"/>
  <c r="B229" i="1"/>
  <c r="A230" i="1"/>
  <c r="H229" i="1" l="1"/>
  <c r="K229" i="1"/>
  <c r="F230" i="1"/>
  <c r="G230" i="1" s="1"/>
  <c r="I230" i="1"/>
  <c r="J230" i="1" s="1"/>
  <c r="B230" i="1"/>
  <c r="A231" i="1"/>
  <c r="K230" i="1" l="1"/>
  <c r="H230" i="1"/>
  <c r="I231" i="1"/>
  <c r="J231" i="1" s="1"/>
  <c r="F231" i="1"/>
  <c r="B231" i="1"/>
  <c r="A232" i="1"/>
  <c r="K231" i="1" l="1"/>
  <c r="H231" i="1"/>
  <c r="G231" i="1"/>
  <c r="I232" i="1"/>
  <c r="J232" i="1" s="1"/>
  <c r="F232" i="1"/>
  <c r="G232" i="1" s="1"/>
  <c r="B232" i="1"/>
  <c r="A233" i="1"/>
  <c r="K232" i="1" l="1"/>
  <c r="H232" i="1"/>
  <c r="I233" i="1"/>
  <c r="J233" i="1" s="1"/>
  <c r="F233" i="1"/>
  <c r="B233" i="1"/>
  <c r="A234" i="1"/>
  <c r="H233" i="1" l="1"/>
  <c r="G233" i="1"/>
  <c r="K233" i="1"/>
  <c r="I234" i="1"/>
  <c r="J234" i="1" s="1"/>
  <c r="F234" i="1"/>
  <c r="G234" i="1" s="1"/>
  <c r="B234" i="1"/>
  <c r="A235" i="1"/>
  <c r="K234" i="1" l="1"/>
  <c r="H234" i="1"/>
  <c r="I235" i="1"/>
  <c r="J235" i="1" s="1"/>
  <c r="F235" i="1"/>
  <c r="G235" i="1" s="1"/>
  <c r="B235" i="1"/>
  <c r="A236" i="1"/>
  <c r="K235" i="1" l="1"/>
  <c r="H235" i="1"/>
  <c r="I236" i="1"/>
  <c r="J236" i="1" s="1"/>
  <c r="F236" i="1"/>
  <c r="B236" i="1"/>
  <c r="A237" i="1"/>
  <c r="H236" i="1" l="1"/>
  <c r="G236" i="1"/>
  <c r="K236" i="1"/>
  <c r="F237" i="1"/>
  <c r="G237" i="1" s="1"/>
  <c r="I237" i="1"/>
  <c r="J237" i="1" s="1"/>
  <c r="B237" i="1"/>
  <c r="A238" i="1"/>
  <c r="K237" i="1" l="1"/>
  <c r="H237" i="1"/>
  <c r="F238" i="1"/>
  <c r="G238" i="1" s="1"/>
  <c r="I238" i="1"/>
  <c r="J238" i="1" s="1"/>
  <c r="B238" i="1"/>
  <c r="A239" i="1"/>
  <c r="K238" i="1" l="1"/>
  <c r="H238" i="1"/>
  <c r="I239" i="1"/>
  <c r="J239" i="1" s="1"/>
  <c r="F239" i="1"/>
  <c r="B239" i="1"/>
  <c r="A240" i="1"/>
  <c r="K239" i="1" l="1"/>
  <c r="H239" i="1"/>
  <c r="G239" i="1"/>
  <c r="I240" i="1"/>
  <c r="J240" i="1" s="1"/>
  <c r="F240" i="1"/>
  <c r="G240" i="1" s="1"/>
  <c r="B240" i="1"/>
  <c r="A241" i="1"/>
  <c r="K240" i="1" l="1"/>
  <c r="H240" i="1"/>
  <c r="I241" i="1"/>
  <c r="J241" i="1" s="1"/>
  <c r="F241" i="1"/>
  <c r="B241" i="1"/>
  <c r="A242" i="1"/>
  <c r="K241" i="1" l="1"/>
  <c r="H241" i="1"/>
  <c r="G241" i="1"/>
  <c r="I242" i="1"/>
  <c r="J242" i="1" s="1"/>
  <c r="F242" i="1"/>
  <c r="B242" i="1"/>
  <c r="A243" i="1"/>
  <c r="K242" i="1" l="1"/>
  <c r="H242" i="1"/>
  <c r="G242" i="1"/>
  <c r="I243" i="1"/>
  <c r="J243" i="1" s="1"/>
  <c r="F243" i="1"/>
  <c r="B243" i="1"/>
  <c r="A244" i="1"/>
  <c r="H243" i="1" l="1"/>
  <c r="G243" i="1"/>
  <c r="K243" i="1"/>
  <c r="I244" i="1"/>
  <c r="J244" i="1" s="1"/>
  <c r="F244" i="1"/>
  <c r="B244" i="1"/>
  <c r="A245" i="1"/>
  <c r="K244" i="1" l="1"/>
  <c r="H244" i="1"/>
  <c r="G244" i="1"/>
  <c r="F245" i="1"/>
  <c r="G245" i="1" s="1"/>
  <c r="I245" i="1"/>
  <c r="J245" i="1" s="1"/>
  <c r="B245" i="1"/>
  <c r="A246" i="1"/>
  <c r="H245" i="1" l="1"/>
  <c r="K245" i="1"/>
  <c r="F246" i="1"/>
  <c r="G246" i="1" s="1"/>
  <c r="I246" i="1"/>
  <c r="J246" i="1" s="1"/>
  <c r="B246" i="1"/>
  <c r="A247" i="1"/>
  <c r="K246" i="1" l="1"/>
  <c r="H246" i="1"/>
  <c r="I247" i="1"/>
  <c r="J247" i="1" s="1"/>
  <c r="F247" i="1"/>
  <c r="G247" i="1" s="1"/>
  <c r="B247" i="1"/>
  <c r="A248" i="1"/>
  <c r="K247" i="1" l="1"/>
  <c r="H247" i="1"/>
  <c r="I248" i="1"/>
  <c r="J248" i="1" s="1"/>
  <c r="F248" i="1"/>
  <c r="G248" i="1" s="1"/>
  <c r="B248" i="1"/>
  <c r="A249" i="1"/>
  <c r="K248" i="1" l="1"/>
  <c r="H248" i="1"/>
  <c r="I249" i="1"/>
  <c r="J249" i="1" s="1"/>
  <c r="F249" i="1"/>
  <c r="B249" i="1"/>
  <c r="A250" i="1"/>
  <c r="K249" i="1" l="1"/>
  <c r="H249" i="1"/>
  <c r="G249" i="1"/>
  <c r="I250" i="1"/>
  <c r="J250" i="1" s="1"/>
  <c r="F250" i="1"/>
  <c r="G250" i="1" s="1"/>
  <c r="B250" i="1"/>
  <c r="A251" i="1"/>
  <c r="K250" i="1" l="1"/>
  <c r="H250" i="1"/>
  <c r="I251" i="1"/>
  <c r="J251" i="1" s="1"/>
  <c r="F251" i="1"/>
  <c r="G251" i="1" s="1"/>
  <c r="B251" i="1"/>
  <c r="A252" i="1"/>
  <c r="K251" i="1" l="1"/>
  <c r="H251" i="1"/>
  <c r="I252" i="1"/>
  <c r="J252" i="1" s="1"/>
  <c r="F252" i="1"/>
  <c r="B252" i="1"/>
  <c r="A253" i="1"/>
  <c r="K252" i="1" l="1"/>
  <c r="H252" i="1"/>
  <c r="G252" i="1"/>
  <c r="I253" i="1"/>
  <c r="J253" i="1" s="1"/>
  <c r="F253" i="1"/>
  <c r="B253" i="1"/>
  <c r="A254" i="1"/>
  <c r="K253" i="1" l="1"/>
  <c r="H253" i="1"/>
  <c r="G253" i="1"/>
  <c r="I254" i="1"/>
  <c r="J254" i="1" s="1"/>
  <c r="F254" i="1"/>
  <c r="G254" i="1" s="1"/>
  <c r="B254" i="1"/>
  <c r="A255" i="1"/>
  <c r="K254" i="1" l="1"/>
  <c r="H254" i="1"/>
  <c r="I255" i="1"/>
  <c r="J255" i="1" s="1"/>
  <c r="F255" i="1"/>
  <c r="G255" i="1" s="1"/>
  <c r="B255" i="1"/>
  <c r="A256" i="1"/>
  <c r="K255" i="1" l="1"/>
  <c r="H255" i="1"/>
  <c r="I256" i="1"/>
  <c r="J256" i="1" s="1"/>
  <c r="F256" i="1"/>
  <c r="G256" i="1" s="1"/>
  <c r="B256" i="1"/>
  <c r="A257" i="1"/>
  <c r="K256" i="1" l="1"/>
  <c r="H256" i="1"/>
  <c r="I257" i="1"/>
  <c r="J257" i="1" s="1"/>
  <c r="F257" i="1"/>
  <c r="B257" i="1"/>
  <c r="A258" i="1"/>
  <c r="K257" i="1" l="1"/>
  <c r="H257" i="1"/>
  <c r="G257" i="1"/>
  <c r="I258" i="1"/>
  <c r="J258" i="1" s="1"/>
  <c r="F258" i="1"/>
  <c r="B258" i="1"/>
  <c r="A259" i="1"/>
  <c r="H258" i="1" l="1"/>
  <c r="G258" i="1"/>
  <c r="K258" i="1"/>
  <c r="I259" i="1"/>
  <c r="J259" i="1" s="1"/>
  <c r="F259" i="1"/>
  <c r="B259" i="1"/>
  <c r="A260" i="1"/>
  <c r="H259" i="1" l="1"/>
  <c r="G259" i="1"/>
  <c r="K259" i="1"/>
  <c r="I260" i="1"/>
  <c r="J260" i="1" s="1"/>
  <c r="F260" i="1"/>
  <c r="B260" i="1"/>
  <c r="A261" i="1"/>
  <c r="H260" i="1" l="1"/>
  <c r="G260" i="1"/>
  <c r="K260" i="1"/>
  <c r="F261" i="1"/>
  <c r="G261" i="1" s="1"/>
  <c r="I261" i="1"/>
  <c r="J261" i="1" s="1"/>
  <c r="B261" i="1"/>
  <c r="A262" i="1"/>
  <c r="K261" i="1" l="1"/>
  <c r="H261" i="1"/>
  <c r="F262" i="1"/>
  <c r="G262" i="1" s="1"/>
  <c r="I262" i="1"/>
  <c r="J262" i="1" s="1"/>
  <c r="B262" i="1"/>
  <c r="A263" i="1"/>
  <c r="H262" i="1" l="1"/>
  <c r="K262" i="1"/>
  <c r="I263" i="1"/>
  <c r="J263" i="1" s="1"/>
  <c r="F263" i="1"/>
  <c r="G263" i="1" s="1"/>
  <c r="B263" i="1"/>
  <c r="A264" i="1"/>
  <c r="K263" i="1" l="1"/>
  <c r="H263" i="1"/>
  <c r="I264" i="1"/>
  <c r="J264" i="1" s="1"/>
  <c r="F264" i="1"/>
  <c r="G264" i="1" s="1"/>
  <c r="B264" i="1"/>
  <c r="A265" i="1"/>
  <c r="K264" i="1" l="1"/>
  <c r="H264" i="1"/>
  <c r="I265" i="1"/>
  <c r="J265" i="1" s="1"/>
  <c r="F265" i="1"/>
  <c r="G265" i="1" s="1"/>
  <c r="B265" i="1"/>
  <c r="A266" i="1"/>
  <c r="H265" i="1" l="1"/>
  <c r="K265" i="1"/>
  <c r="I266" i="1"/>
  <c r="J266" i="1" s="1"/>
  <c r="F266" i="1"/>
  <c r="B266" i="1"/>
  <c r="A267" i="1"/>
  <c r="K266" i="1" l="1"/>
  <c r="H266" i="1"/>
  <c r="G266" i="1"/>
  <c r="I267" i="1"/>
  <c r="J267" i="1" s="1"/>
  <c r="F267" i="1"/>
  <c r="B267" i="1"/>
  <c r="A268" i="1"/>
  <c r="H267" i="1" l="1"/>
  <c r="G267" i="1"/>
  <c r="K267" i="1"/>
  <c r="I268" i="1"/>
  <c r="J268" i="1" s="1"/>
  <c r="F268" i="1"/>
  <c r="G268" i="1" s="1"/>
  <c r="B268" i="1"/>
  <c r="A269" i="1"/>
  <c r="K268" i="1" l="1"/>
  <c r="H268" i="1"/>
  <c r="F269" i="1"/>
  <c r="G269" i="1" s="1"/>
  <c r="I269" i="1"/>
  <c r="J269" i="1" s="1"/>
  <c r="B269" i="1"/>
  <c r="A270" i="1"/>
  <c r="K269" i="1" l="1"/>
  <c r="H269" i="1"/>
  <c r="F270" i="1"/>
  <c r="G270" i="1" s="1"/>
  <c r="I270" i="1"/>
  <c r="J270" i="1" s="1"/>
  <c r="B270" i="1"/>
  <c r="A271" i="1"/>
  <c r="H270" i="1" l="1"/>
  <c r="K270" i="1"/>
  <c r="I271" i="1"/>
  <c r="J271" i="1" s="1"/>
  <c r="F271" i="1"/>
  <c r="B271" i="1"/>
  <c r="A272" i="1"/>
  <c r="H271" i="1" l="1"/>
  <c r="G271" i="1"/>
  <c r="K271" i="1"/>
  <c r="I272" i="1"/>
  <c r="J272" i="1" s="1"/>
  <c r="F272" i="1"/>
  <c r="B272" i="1"/>
  <c r="A273" i="1"/>
  <c r="K272" i="1" l="1"/>
  <c r="H272" i="1"/>
  <c r="G272" i="1"/>
  <c r="I273" i="1"/>
  <c r="J273" i="1" s="1"/>
  <c r="F273" i="1"/>
  <c r="G273" i="1" s="1"/>
  <c r="B273" i="1"/>
  <c r="A274" i="1"/>
  <c r="K273" i="1" l="1"/>
  <c r="H273" i="1"/>
  <c r="I274" i="1"/>
  <c r="J274" i="1" s="1"/>
  <c r="F274" i="1"/>
  <c r="G274" i="1" s="1"/>
  <c r="B274" i="1"/>
  <c r="A275" i="1"/>
  <c r="K274" i="1" l="1"/>
  <c r="H274" i="1"/>
  <c r="I275" i="1"/>
  <c r="J275" i="1" s="1"/>
  <c r="F275" i="1"/>
  <c r="B275" i="1"/>
  <c r="A276" i="1"/>
  <c r="K275" i="1" l="1"/>
  <c r="H275" i="1"/>
  <c r="G275" i="1"/>
  <c r="I276" i="1"/>
  <c r="J276" i="1" s="1"/>
  <c r="F276" i="1"/>
  <c r="G276" i="1" s="1"/>
  <c r="B276" i="1"/>
  <c r="A277" i="1"/>
  <c r="K276" i="1" l="1"/>
  <c r="H276" i="1"/>
  <c r="F277" i="1"/>
  <c r="G277" i="1" s="1"/>
  <c r="I277" i="1"/>
  <c r="J277" i="1" s="1"/>
  <c r="B277" i="1"/>
  <c r="A278" i="1"/>
  <c r="H277" i="1" l="1"/>
  <c r="K277" i="1"/>
  <c r="F278" i="1"/>
  <c r="G278" i="1" s="1"/>
  <c r="I278" i="1"/>
  <c r="J278" i="1" s="1"/>
  <c r="B278" i="1"/>
  <c r="A279" i="1"/>
  <c r="K278" i="1" l="1"/>
  <c r="H278" i="1"/>
  <c r="I279" i="1"/>
  <c r="J279" i="1" s="1"/>
  <c r="F279" i="1"/>
  <c r="B279" i="1"/>
  <c r="A280" i="1"/>
  <c r="K279" i="1" l="1"/>
  <c r="H279" i="1"/>
  <c r="G279" i="1"/>
  <c r="I280" i="1"/>
  <c r="J280" i="1" s="1"/>
  <c r="F280" i="1"/>
  <c r="B280" i="1"/>
  <c r="A281" i="1"/>
  <c r="K280" i="1" l="1"/>
  <c r="H280" i="1"/>
  <c r="G280" i="1"/>
  <c r="I281" i="1"/>
  <c r="J281" i="1" s="1"/>
  <c r="F281" i="1"/>
  <c r="B281" i="1"/>
  <c r="A282" i="1"/>
  <c r="K281" i="1" l="1"/>
  <c r="H281" i="1"/>
  <c r="G281" i="1"/>
  <c r="I282" i="1"/>
  <c r="J282" i="1" s="1"/>
  <c r="F282" i="1"/>
  <c r="G282" i="1" s="1"/>
  <c r="B282" i="1"/>
  <c r="A283" i="1"/>
  <c r="K282" i="1" l="1"/>
  <c r="H282" i="1"/>
  <c r="I283" i="1"/>
  <c r="J283" i="1" s="1"/>
  <c r="F283" i="1"/>
  <c r="B283" i="1"/>
  <c r="A284" i="1"/>
  <c r="H283" i="1" l="1"/>
  <c r="G283" i="1"/>
  <c r="K283" i="1"/>
  <c r="I284" i="1"/>
  <c r="J284" i="1" s="1"/>
  <c r="F284" i="1"/>
  <c r="B284" i="1"/>
  <c r="A285" i="1"/>
  <c r="K284" i="1" l="1"/>
  <c r="H284" i="1"/>
  <c r="G284" i="1"/>
  <c r="I285" i="1"/>
  <c r="J285" i="1" s="1"/>
  <c r="F285" i="1"/>
  <c r="B285" i="1"/>
  <c r="A286" i="1"/>
  <c r="K285" i="1" l="1"/>
  <c r="H285" i="1"/>
  <c r="G285" i="1"/>
  <c r="I286" i="1"/>
  <c r="J286" i="1" s="1"/>
  <c r="F286" i="1"/>
  <c r="B286" i="1"/>
  <c r="A287" i="1"/>
  <c r="K286" i="1" l="1"/>
  <c r="H286" i="1"/>
  <c r="G286" i="1"/>
  <c r="I287" i="1"/>
  <c r="J287" i="1" s="1"/>
  <c r="F287" i="1"/>
  <c r="B287" i="1"/>
  <c r="A288" i="1"/>
  <c r="K287" i="1" l="1"/>
  <c r="H287" i="1"/>
  <c r="G287" i="1"/>
  <c r="I288" i="1"/>
  <c r="J288" i="1" s="1"/>
  <c r="F288" i="1"/>
  <c r="B288" i="1"/>
  <c r="A289" i="1"/>
  <c r="K288" i="1" l="1"/>
  <c r="H288" i="1"/>
  <c r="G288" i="1"/>
  <c r="I289" i="1"/>
  <c r="J289" i="1" s="1"/>
  <c r="F289" i="1"/>
  <c r="G289" i="1" s="1"/>
  <c r="B289" i="1"/>
  <c r="A290" i="1"/>
  <c r="K289" i="1" l="1"/>
  <c r="H289" i="1"/>
  <c r="I290" i="1"/>
  <c r="J290" i="1" s="1"/>
  <c r="F290" i="1"/>
  <c r="B290" i="1"/>
  <c r="A291" i="1"/>
  <c r="K290" i="1" l="1"/>
  <c r="H290" i="1"/>
  <c r="G290" i="1"/>
  <c r="I291" i="1"/>
  <c r="J291" i="1" s="1"/>
  <c r="F291" i="1"/>
  <c r="G291" i="1" s="1"/>
  <c r="B291" i="1"/>
  <c r="A292" i="1"/>
  <c r="K291" i="1" l="1"/>
  <c r="H291" i="1"/>
  <c r="I292" i="1"/>
  <c r="J292" i="1" s="1"/>
  <c r="F292" i="1"/>
  <c r="G292" i="1" s="1"/>
  <c r="B292" i="1"/>
  <c r="A293" i="1"/>
  <c r="K292" i="1" l="1"/>
  <c r="H292" i="1"/>
  <c r="F293" i="1"/>
  <c r="G293" i="1" s="1"/>
  <c r="I293" i="1"/>
  <c r="J293" i="1" s="1"/>
  <c r="B293" i="1"/>
  <c r="A294" i="1"/>
  <c r="H293" i="1" l="1"/>
  <c r="K293" i="1"/>
  <c r="F294" i="1"/>
  <c r="G294" i="1" s="1"/>
  <c r="I294" i="1"/>
  <c r="J294" i="1" s="1"/>
  <c r="B294" i="1"/>
  <c r="A295" i="1"/>
  <c r="H294" i="1" l="1"/>
  <c r="K294" i="1"/>
  <c r="I295" i="1"/>
  <c r="J295" i="1" s="1"/>
  <c r="F295" i="1"/>
  <c r="B295" i="1"/>
  <c r="A296" i="1"/>
  <c r="K295" i="1" l="1"/>
  <c r="H295" i="1"/>
  <c r="G295" i="1"/>
  <c r="I296" i="1"/>
  <c r="J296" i="1" s="1"/>
  <c r="F296" i="1"/>
  <c r="B296" i="1"/>
  <c r="A297" i="1"/>
  <c r="H296" i="1" l="1"/>
  <c r="G296" i="1"/>
  <c r="K296" i="1"/>
  <c r="I297" i="1"/>
  <c r="J297" i="1" s="1"/>
  <c r="F297" i="1"/>
  <c r="G297" i="1" s="1"/>
  <c r="B297" i="1"/>
  <c r="A298" i="1"/>
  <c r="K297" i="1" l="1"/>
  <c r="H297" i="1"/>
  <c r="I298" i="1"/>
  <c r="J298" i="1" s="1"/>
  <c r="F298" i="1"/>
  <c r="G298" i="1" s="1"/>
  <c r="B298" i="1"/>
  <c r="A299" i="1"/>
  <c r="K298" i="1" l="1"/>
  <c r="H298" i="1"/>
  <c r="I299" i="1"/>
  <c r="J299" i="1" s="1"/>
  <c r="F299" i="1"/>
  <c r="B299" i="1"/>
  <c r="A300" i="1"/>
  <c r="K299" i="1" l="1"/>
  <c r="H299" i="1"/>
  <c r="G299" i="1"/>
  <c r="I300" i="1"/>
  <c r="J300" i="1" s="1"/>
  <c r="F300" i="1"/>
  <c r="B300" i="1"/>
  <c r="A301" i="1"/>
  <c r="H300" i="1" l="1"/>
  <c r="G300" i="1"/>
  <c r="K300" i="1"/>
  <c r="F301" i="1"/>
  <c r="G301" i="1" s="1"/>
  <c r="I301" i="1"/>
  <c r="J301" i="1" s="1"/>
  <c r="B301" i="1"/>
  <c r="A302" i="1"/>
  <c r="K301" i="1" l="1"/>
  <c r="H301" i="1"/>
  <c r="F302" i="1"/>
  <c r="G302" i="1" s="1"/>
  <c r="I302" i="1"/>
  <c r="J302" i="1" s="1"/>
  <c r="B302" i="1"/>
  <c r="A303" i="1"/>
  <c r="H302" i="1" l="1"/>
  <c r="K302" i="1"/>
  <c r="I303" i="1"/>
  <c r="J303" i="1" s="1"/>
  <c r="F303" i="1"/>
  <c r="G303" i="1" s="1"/>
  <c r="B303" i="1"/>
  <c r="A304" i="1"/>
  <c r="K303" i="1" l="1"/>
  <c r="H303" i="1"/>
  <c r="I304" i="1"/>
  <c r="J304" i="1" s="1"/>
  <c r="F304" i="1"/>
  <c r="G304" i="1" s="1"/>
  <c r="B304" i="1"/>
  <c r="A305" i="1"/>
  <c r="K304" i="1" l="1"/>
  <c r="H304" i="1"/>
  <c r="I305" i="1"/>
  <c r="J305" i="1" s="1"/>
  <c r="F305" i="1"/>
  <c r="G305" i="1" s="1"/>
  <c r="B305" i="1"/>
  <c r="A306" i="1"/>
  <c r="H305" i="1" l="1"/>
  <c r="K305" i="1"/>
  <c r="I306" i="1"/>
  <c r="J306" i="1" s="1"/>
  <c r="F306" i="1"/>
  <c r="G306" i="1" s="1"/>
  <c r="B306" i="1"/>
  <c r="A307" i="1"/>
  <c r="K306" i="1" l="1"/>
  <c r="H306" i="1"/>
  <c r="I307" i="1"/>
  <c r="J307" i="1" s="1"/>
  <c r="F307" i="1"/>
  <c r="B307" i="1"/>
  <c r="A308" i="1"/>
  <c r="H307" i="1" l="1"/>
  <c r="G307" i="1"/>
  <c r="K307" i="1"/>
  <c r="I308" i="1"/>
  <c r="J308" i="1" s="1"/>
  <c r="F308" i="1"/>
  <c r="B308" i="1"/>
  <c r="A309" i="1"/>
  <c r="H308" i="1" l="1"/>
  <c r="G308" i="1"/>
  <c r="K308" i="1"/>
  <c r="F309" i="1"/>
  <c r="G309" i="1" s="1"/>
  <c r="I309" i="1"/>
  <c r="J309" i="1" s="1"/>
  <c r="B309" i="1"/>
  <c r="A310" i="1"/>
  <c r="H309" i="1" l="1"/>
  <c r="K309" i="1"/>
  <c r="F310" i="1"/>
  <c r="G310" i="1" s="1"/>
  <c r="I310" i="1"/>
  <c r="J310" i="1" s="1"/>
  <c r="B310" i="1"/>
  <c r="A311" i="1"/>
  <c r="H310" i="1" l="1"/>
  <c r="K310" i="1"/>
  <c r="I311" i="1"/>
  <c r="J311" i="1" s="1"/>
  <c r="F311" i="1"/>
  <c r="G311" i="1" s="1"/>
  <c r="B311" i="1"/>
  <c r="A312" i="1"/>
  <c r="K311" i="1" l="1"/>
  <c r="H311" i="1"/>
  <c r="I312" i="1"/>
  <c r="J312" i="1" s="1"/>
  <c r="F312" i="1"/>
  <c r="G312" i="1" s="1"/>
  <c r="B312" i="1"/>
  <c r="A313" i="1"/>
  <c r="K312" i="1" l="1"/>
  <c r="H312" i="1"/>
  <c r="I313" i="1"/>
  <c r="J313" i="1" s="1"/>
  <c r="F313" i="1"/>
  <c r="B313" i="1"/>
  <c r="A314" i="1"/>
  <c r="K313" i="1" l="1"/>
  <c r="H313" i="1"/>
  <c r="G313" i="1"/>
  <c r="I314" i="1"/>
  <c r="J314" i="1" s="1"/>
  <c r="F314" i="1"/>
  <c r="B314" i="1"/>
  <c r="A315" i="1"/>
  <c r="H314" i="1" l="1"/>
  <c r="G314" i="1"/>
  <c r="K314" i="1"/>
  <c r="I315" i="1"/>
  <c r="J315" i="1" s="1"/>
  <c r="F315" i="1"/>
  <c r="G315" i="1" s="1"/>
  <c r="B315" i="1"/>
  <c r="A316" i="1"/>
  <c r="K315" i="1" l="1"/>
  <c r="H315" i="1"/>
  <c r="I316" i="1"/>
  <c r="J316" i="1" s="1"/>
  <c r="F316" i="1"/>
  <c r="B316" i="1"/>
  <c r="A317" i="1"/>
  <c r="K316" i="1" l="1"/>
  <c r="H316" i="1"/>
  <c r="G316" i="1"/>
  <c r="I317" i="1"/>
  <c r="J317" i="1" s="1"/>
  <c r="F317" i="1"/>
  <c r="G317" i="1" s="1"/>
  <c r="B317" i="1"/>
  <c r="A318" i="1"/>
  <c r="K317" i="1" l="1"/>
  <c r="H317" i="1"/>
  <c r="I318" i="1"/>
  <c r="J318" i="1" s="1"/>
  <c r="F318" i="1"/>
  <c r="B318" i="1"/>
  <c r="A319" i="1"/>
  <c r="K318" i="1" l="1"/>
  <c r="H318" i="1"/>
  <c r="G318" i="1"/>
  <c r="I319" i="1"/>
  <c r="J319" i="1" s="1"/>
  <c r="F319" i="1"/>
  <c r="B319" i="1"/>
  <c r="A320" i="1"/>
  <c r="K319" i="1" l="1"/>
  <c r="H319" i="1"/>
  <c r="G319" i="1"/>
  <c r="I320" i="1"/>
  <c r="J320" i="1" s="1"/>
  <c r="F320" i="1"/>
  <c r="G320" i="1" s="1"/>
  <c r="B320" i="1"/>
  <c r="A321" i="1"/>
  <c r="K320" i="1" l="1"/>
  <c r="H320" i="1"/>
  <c r="I321" i="1"/>
  <c r="J321" i="1" s="1"/>
  <c r="F321" i="1"/>
  <c r="G321" i="1" s="1"/>
  <c r="B321" i="1"/>
  <c r="A322" i="1"/>
  <c r="K321" i="1" l="1"/>
  <c r="H321" i="1"/>
  <c r="I322" i="1"/>
  <c r="J322" i="1" s="1"/>
  <c r="F322" i="1"/>
  <c r="B322" i="1"/>
  <c r="A323" i="1"/>
  <c r="K322" i="1" l="1"/>
  <c r="H322" i="1"/>
  <c r="G322" i="1"/>
  <c r="I323" i="1"/>
  <c r="J323" i="1" s="1"/>
  <c r="F323" i="1"/>
  <c r="G323" i="1" s="1"/>
  <c r="B323" i="1"/>
  <c r="A324" i="1"/>
  <c r="K323" i="1" l="1"/>
  <c r="H323" i="1"/>
  <c r="I324" i="1"/>
  <c r="J324" i="1" s="1"/>
  <c r="F324" i="1"/>
  <c r="B324" i="1"/>
  <c r="A325" i="1"/>
  <c r="H324" i="1" l="1"/>
  <c r="G324" i="1"/>
  <c r="K324" i="1"/>
  <c r="F325" i="1"/>
  <c r="G325" i="1" s="1"/>
  <c r="I325" i="1"/>
  <c r="J325" i="1" s="1"/>
  <c r="B325" i="1"/>
  <c r="A326" i="1"/>
  <c r="K325" i="1" l="1"/>
  <c r="H325" i="1"/>
  <c r="F326" i="1"/>
  <c r="G326" i="1" s="1"/>
  <c r="I326" i="1"/>
  <c r="J326" i="1" s="1"/>
  <c r="B326" i="1"/>
  <c r="A327" i="1"/>
  <c r="H326" i="1" l="1"/>
  <c r="K326" i="1"/>
  <c r="I327" i="1"/>
  <c r="J327" i="1" s="1"/>
  <c r="F327" i="1"/>
  <c r="G327" i="1" s="1"/>
  <c r="B327" i="1"/>
  <c r="A328" i="1"/>
  <c r="H327" i="1" l="1"/>
  <c r="K327" i="1"/>
  <c r="I328" i="1"/>
  <c r="J328" i="1" s="1"/>
  <c r="F328" i="1"/>
  <c r="G328" i="1" s="1"/>
  <c r="B328" i="1"/>
  <c r="A329" i="1"/>
  <c r="K328" i="1" l="1"/>
  <c r="H328" i="1"/>
  <c r="I329" i="1"/>
  <c r="J329" i="1" s="1"/>
  <c r="F329" i="1"/>
  <c r="G329" i="1" s="1"/>
  <c r="B329" i="1"/>
  <c r="A330" i="1"/>
  <c r="K329" i="1" l="1"/>
  <c r="H329" i="1"/>
  <c r="I330" i="1"/>
  <c r="J330" i="1" s="1"/>
  <c r="F330" i="1"/>
  <c r="B330" i="1"/>
  <c r="A331" i="1"/>
  <c r="K330" i="1" l="1"/>
  <c r="H330" i="1"/>
  <c r="G330" i="1"/>
  <c r="I331" i="1"/>
  <c r="J331" i="1" s="1"/>
  <c r="F331" i="1"/>
  <c r="B331" i="1"/>
  <c r="A332" i="1"/>
  <c r="H331" i="1" l="1"/>
  <c r="G331" i="1"/>
  <c r="K331" i="1"/>
  <c r="I332" i="1"/>
  <c r="J332" i="1" s="1"/>
  <c r="F332" i="1"/>
  <c r="G332" i="1" s="1"/>
  <c r="B332" i="1"/>
  <c r="A333" i="1"/>
  <c r="K332" i="1" l="1"/>
  <c r="H332" i="1"/>
  <c r="F333" i="1"/>
  <c r="G333" i="1" s="1"/>
  <c r="I333" i="1"/>
  <c r="J333" i="1" s="1"/>
  <c r="B333" i="1"/>
  <c r="A334" i="1"/>
  <c r="H333" i="1" l="1"/>
  <c r="K333" i="1"/>
  <c r="F334" i="1"/>
  <c r="G334" i="1" s="1"/>
  <c r="I334" i="1"/>
  <c r="J334" i="1" s="1"/>
  <c r="B334" i="1"/>
  <c r="A335" i="1"/>
  <c r="K334" i="1" l="1"/>
  <c r="H334" i="1"/>
  <c r="I335" i="1"/>
  <c r="J335" i="1" s="1"/>
  <c r="F335" i="1"/>
  <c r="B335" i="1"/>
  <c r="A336" i="1"/>
  <c r="K335" i="1" l="1"/>
  <c r="H335" i="1"/>
  <c r="G335" i="1"/>
  <c r="I336" i="1"/>
  <c r="J336" i="1" s="1"/>
  <c r="F336" i="1"/>
  <c r="B336" i="1"/>
  <c r="A337" i="1"/>
  <c r="H336" i="1" l="1"/>
  <c r="G336" i="1"/>
  <c r="K336" i="1"/>
  <c r="I337" i="1"/>
  <c r="J337" i="1" s="1"/>
  <c r="F337" i="1"/>
  <c r="B337" i="1"/>
  <c r="A338" i="1"/>
  <c r="H337" i="1" l="1"/>
  <c r="G337" i="1"/>
  <c r="K337" i="1"/>
  <c r="I338" i="1"/>
  <c r="J338" i="1" s="1"/>
  <c r="F338" i="1"/>
  <c r="B338" i="1"/>
  <c r="A339" i="1"/>
  <c r="H338" i="1" l="1"/>
  <c r="G338" i="1"/>
  <c r="K338" i="1"/>
  <c r="I339" i="1"/>
  <c r="J339" i="1" s="1"/>
  <c r="F339" i="1"/>
  <c r="G339" i="1" s="1"/>
  <c r="B339" i="1"/>
  <c r="A340" i="1"/>
  <c r="K339" i="1" l="1"/>
  <c r="H339" i="1"/>
  <c r="I340" i="1"/>
  <c r="J340" i="1" s="1"/>
  <c r="F340" i="1"/>
  <c r="B340" i="1"/>
  <c r="A341" i="1"/>
  <c r="K340" i="1" l="1"/>
  <c r="H340" i="1"/>
  <c r="G340" i="1"/>
  <c r="F341" i="1"/>
  <c r="G341" i="1" s="1"/>
  <c r="I341" i="1"/>
  <c r="J341" i="1" s="1"/>
  <c r="B341" i="1"/>
  <c r="A342" i="1"/>
  <c r="H341" i="1" l="1"/>
  <c r="K341" i="1"/>
  <c r="F342" i="1"/>
  <c r="G342" i="1" s="1"/>
  <c r="I342" i="1"/>
  <c r="J342" i="1" s="1"/>
  <c r="B342" i="1"/>
  <c r="A343" i="1"/>
  <c r="H342" i="1" l="1"/>
  <c r="K342" i="1"/>
  <c r="I343" i="1"/>
  <c r="J343" i="1" s="1"/>
  <c r="F343" i="1"/>
  <c r="G343" i="1" s="1"/>
  <c r="B343" i="1"/>
  <c r="A344" i="1"/>
  <c r="H343" i="1" l="1"/>
  <c r="K343" i="1"/>
  <c r="I344" i="1"/>
  <c r="J344" i="1" s="1"/>
  <c r="F344" i="1"/>
  <c r="B344" i="1"/>
  <c r="A345" i="1"/>
  <c r="H344" i="1" l="1"/>
  <c r="G344" i="1"/>
  <c r="K344" i="1"/>
  <c r="I345" i="1"/>
  <c r="J345" i="1" s="1"/>
  <c r="F345" i="1"/>
  <c r="G345" i="1" s="1"/>
  <c r="B345" i="1"/>
  <c r="A346" i="1"/>
  <c r="K345" i="1" l="1"/>
  <c r="H345" i="1"/>
  <c r="I346" i="1"/>
  <c r="J346" i="1" s="1"/>
  <c r="F346" i="1"/>
  <c r="B346" i="1"/>
  <c r="A347" i="1"/>
  <c r="K346" i="1" l="1"/>
  <c r="H346" i="1"/>
  <c r="G346" i="1"/>
  <c r="I347" i="1"/>
  <c r="J347" i="1" s="1"/>
  <c r="F347" i="1"/>
  <c r="B347" i="1"/>
  <c r="A348" i="1"/>
  <c r="H347" i="1" l="1"/>
  <c r="G347" i="1"/>
  <c r="K347" i="1"/>
  <c r="I348" i="1"/>
  <c r="J348" i="1" s="1"/>
  <c r="F348" i="1"/>
  <c r="B348" i="1"/>
  <c r="A349" i="1"/>
  <c r="K348" i="1" l="1"/>
  <c r="H348" i="1"/>
  <c r="G348" i="1"/>
  <c r="I349" i="1"/>
  <c r="J349" i="1" s="1"/>
  <c r="F349" i="1"/>
  <c r="B349" i="1"/>
  <c r="A350" i="1"/>
  <c r="K349" i="1" l="1"/>
  <c r="H349" i="1"/>
  <c r="G349" i="1"/>
  <c r="I350" i="1"/>
  <c r="J350" i="1" s="1"/>
  <c r="F350" i="1"/>
  <c r="B350" i="1"/>
  <c r="A351" i="1"/>
  <c r="K350" i="1" l="1"/>
  <c r="H350" i="1"/>
  <c r="G350" i="1"/>
  <c r="I351" i="1"/>
  <c r="J351" i="1" s="1"/>
  <c r="F351" i="1"/>
  <c r="B351" i="1"/>
  <c r="A352" i="1"/>
  <c r="H351" i="1" l="1"/>
  <c r="G351" i="1"/>
  <c r="K351" i="1"/>
  <c r="I352" i="1"/>
  <c r="J352" i="1" s="1"/>
  <c r="F352" i="1"/>
  <c r="G352" i="1" s="1"/>
  <c r="B352" i="1"/>
  <c r="A353" i="1"/>
  <c r="K352" i="1" l="1"/>
  <c r="H352" i="1"/>
  <c r="I353" i="1"/>
  <c r="J353" i="1" s="1"/>
  <c r="F353" i="1"/>
  <c r="G353" i="1" s="1"/>
  <c r="B353" i="1"/>
  <c r="A354" i="1"/>
  <c r="K353" i="1" l="1"/>
  <c r="H353" i="1"/>
  <c r="I354" i="1"/>
  <c r="J354" i="1" s="1"/>
  <c r="F354" i="1"/>
  <c r="G354" i="1" s="1"/>
  <c r="B354" i="1"/>
  <c r="A355" i="1"/>
  <c r="K354" i="1" l="1"/>
  <c r="H354" i="1"/>
  <c r="I355" i="1"/>
  <c r="J355" i="1" s="1"/>
  <c r="F355" i="1"/>
  <c r="G355" i="1" s="1"/>
  <c r="B355" i="1"/>
  <c r="A356" i="1"/>
  <c r="H355" i="1" l="1"/>
  <c r="K355" i="1"/>
  <c r="I356" i="1"/>
  <c r="J356" i="1" s="1"/>
  <c r="F356" i="1"/>
  <c r="G356" i="1" s="1"/>
  <c r="B356" i="1"/>
  <c r="A357" i="1"/>
  <c r="K356" i="1" l="1"/>
  <c r="H356" i="1"/>
  <c r="F357" i="1"/>
  <c r="I357" i="1"/>
  <c r="J357" i="1" s="1"/>
  <c r="B357" i="1"/>
  <c r="A358" i="1"/>
  <c r="H357" i="1" l="1"/>
  <c r="G357" i="1"/>
  <c r="K357" i="1"/>
  <c r="F358" i="1"/>
  <c r="G358" i="1" s="1"/>
  <c r="I358" i="1"/>
  <c r="B358" i="1"/>
  <c r="A359" i="1"/>
  <c r="K358" i="1" l="1"/>
  <c r="J358" i="1"/>
  <c r="H358" i="1"/>
  <c r="I359" i="1"/>
  <c r="J359" i="1" s="1"/>
  <c r="F359" i="1"/>
  <c r="B359" i="1"/>
  <c r="A360" i="1"/>
  <c r="K359" i="1" l="1"/>
  <c r="H359" i="1"/>
  <c r="G359" i="1"/>
  <c r="I360" i="1"/>
  <c r="J360" i="1" s="1"/>
  <c r="F360" i="1"/>
  <c r="B360" i="1"/>
  <c r="A361" i="1"/>
  <c r="H360" i="1" l="1"/>
  <c r="G360" i="1"/>
  <c r="K360" i="1"/>
  <c r="I361" i="1"/>
  <c r="J361" i="1" s="1"/>
  <c r="F361" i="1"/>
  <c r="G361" i="1" s="1"/>
  <c r="B361" i="1"/>
  <c r="A362" i="1"/>
  <c r="K361" i="1" l="1"/>
  <c r="H361" i="1"/>
  <c r="I362" i="1"/>
  <c r="J362" i="1" s="1"/>
  <c r="F362" i="1"/>
  <c r="B362" i="1"/>
  <c r="A363" i="1"/>
  <c r="K362" i="1" l="1"/>
  <c r="H362" i="1"/>
  <c r="G362" i="1"/>
  <c r="F363" i="1"/>
  <c r="G363" i="1" s="1"/>
  <c r="I363" i="1"/>
  <c r="J363" i="1" s="1"/>
  <c r="B363" i="1"/>
  <c r="A364" i="1"/>
  <c r="H363" i="1" l="1"/>
  <c r="K363" i="1"/>
  <c r="I364" i="1"/>
  <c r="J364" i="1" s="1"/>
  <c r="F364" i="1"/>
  <c r="G364" i="1" s="1"/>
  <c r="B364" i="1"/>
  <c r="A365" i="1"/>
  <c r="K364" i="1" l="1"/>
  <c r="H364" i="1"/>
  <c r="F365" i="1"/>
  <c r="I365" i="1"/>
  <c r="J365" i="1" s="1"/>
  <c r="B365" i="1"/>
  <c r="A366" i="1"/>
  <c r="H365" i="1" l="1"/>
  <c r="G365" i="1"/>
  <c r="K365" i="1"/>
  <c r="I366" i="1"/>
  <c r="J366" i="1" s="1"/>
  <c r="F366" i="1"/>
  <c r="B366" i="1"/>
  <c r="A367" i="1"/>
  <c r="K366" i="1" l="1"/>
  <c r="H366" i="1"/>
  <c r="G366" i="1"/>
  <c r="I367" i="1"/>
  <c r="J367" i="1" s="1"/>
  <c r="F367" i="1"/>
  <c r="B367" i="1"/>
  <c r="A368" i="1"/>
  <c r="H367" i="1" l="1"/>
  <c r="G367" i="1"/>
  <c r="K367" i="1"/>
  <c r="I368" i="1"/>
  <c r="J368" i="1" s="1"/>
  <c r="F368" i="1"/>
  <c r="G368" i="1" s="1"/>
  <c r="B368" i="1"/>
  <c r="A369" i="1"/>
  <c r="K368" i="1" l="1"/>
  <c r="H368" i="1"/>
  <c r="I369" i="1"/>
  <c r="J369" i="1" s="1"/>
  <c r="F369" i="1"/>
  <c r="B369" i="1"/>
  <c r="A370" i="1"/>
  <c r="K369" i="1" l="1"/>
  <c r="H369" i="1"/>
  <c r="G369" i="1"/>
  <c r="I370" i="1"/>
  <c r="J370" i="1" s="1"/>
  <c r="F370" i="1"/>
  <c r="B370" i="1"/>
  <c r="A371" i="1"/>
  <c r="H370" i="1" l="1"/>
  <c r="G370" i="1"/>
  <c r="K370" i="1"/>
  <c r="I371" i="1"/>
  <c r="J371" i="1" s="1"/>
  <c r="F371" i="1"/>
  <c r="G371" i="1" s="1"/>
  <c r="B371" i="1"/>
  <c r="A372" i="1"/>
  <c r="K371" i="1" l="1"/>
  <c r="H371" i="1"/>
  <c r="I372" i="1"/>
  <c r="J372" i="1" s="1"/>
  <c r="F372" i="1"/>
  <c r="B372" i="1"/>
  <c r="A373" i="1"/>
  <c r="H372" i="1" l="1"/>
  <c r="G372" i="1"/>
  <c r="K372" i="1"/>
  <c r="F373" i="1"/>
  <c r="G373" i="1" s="1"/>
  <c r="I373" i="1"/>
  <c r="J373" i="1" s="1"/>
  <c r="B373" i="1"/>
  <c r="A374" i="1"/>
  <c r="H373" i="1" l="1"/>
  <c r="K373" i="1"/>
  <c r="I374" i="1"/>
  <c r="J374" i="1" s="1"/>
  <c r="F374" i="1"/>
  <c r="B374" i="1"/>
  <c r="A375" i="1"/>
  <c r="K374" i="1" l="1"/>
  <c r="H374" i="1"/>
  <c r="G374" i="1"/>
  <c r="I375" i="1"/>
  <c r="J375" i="1" s="1"/>
  <c r="F375" i="1"/>
  <c r="G375" i="1" s="1"/>
  <c r="B375" i="1"/>
  <c r="A376" i="1"/>
  <c r="K375" i="1" l="1"/>
  <c r="H375" i="1"/>
  <c r="I376" i="1"/>
  <c r="J376" i="1" s="1"/>
  <c r="F376" i="1"/>
  <c r="G376" i="1" s="1"/>
  <c r="B376" i="1"/>
  <c r="A377" i="1"/>
  <c r="H376" i="1" l="1"/>
  <c r="K376" i="1"/>
  <c r="I377" i="1"/>
  <c r="J377" i="1" s="1"/>
  <c r="F377" i="1"/>
  <c r="B377" i="1"/>
  <c r="A378" i="1"/>
  <c r="H377" i="1" l="1"/>
  <c r="G377" i="1"/>
  <c r="K377" i="1"/>
  <c r="I378" i="1"/>
  <c r="J378" i="1" s="1"/>
  <c r="F378" i="1"/>
  <c r="G378" i="1" s="1"/>
  <c r="B378" i="1"/>
  <c r="A379" i="1"/>
  <c r="H378" i="1" l="1"/>
  <c r="K378" i="1"/>
  <c r="I379" i="1"/>
  <c r="J379" i="1" s="1"/>
  <c r="F379" i="1"/>
  <c r="B379" i="1"/>
  <c r="A380" i="1"/>
  <c r="K379" i="1" l="1"/>
  <c r="H379" i="1"/>
  <c r="G379" i="1"/>
  <c r="I380" i="1"/>
  <c r="J380" i="1" s="1"/>
  <c r="F380" i="1"/>
  <c r="B380" i="1"/>
  <c r="A381" i="1"/>
  <c r="H380" i="1" l="1"/>
  <c r="G380" i="1"/>
  <c r="K380" i="1"/>
  <c r="F381" i="1"/>
  <c r="I381" i="1"/>
  <c r="J381" i="1" s="1"/>
  <c r="B381" i="1"/>
  <c r="A382" i="1"/>
  <c r="H381" i="1" l="1"/>
  <c r="G381" i="1"/>
  <c r="K381" i="1"/>
  <c r="I382" i="1"/>
  <c r="J382" i="1" s="1"/>
  <c r="F382" i="1"/>
  <c r="G382" i="1" s="1"/>
  <c r="B382" i="1"/>
  <c r="A383" i="1"/>
  <c r="K382" i="1" l="1"/>
  <c r="H382" i="1"/>
  <c r="I383" i="1"/>
  <c r="J383" i="1" s="1"/>
  <c r="F383" i="1"/>
  <c r="G383" i="1" s="1"/>
  <c r="B383" i="1"/>
  <c r="A384" i="1"/>
  <c r="K383" i="1" l="1"/>
  <c r="H383" i="1"/>
  <c r="I384" i="1"/>
  <c r="J384" i="1" s="1"/>
  <c r="F384" i="1"/>
  <c r="G384" i="1" s="1"/>
  <c r="B384" i="1"/>
  <c r="A385" i="1"/>
  <c r="K384" i="1" l="1"/>
  <c r="H384" i="1"/>
  <c r="I385" i="1"/>
  <c r="J385" i="1" s="1"/>
  <c r="F385" i="1"/>
  <c r="G385" i="1" s="1"/>
  <c r="B385" i="1"/>
  <c r="A386" i="1"/>
  <c r="B386" i="1" s="1"/>
  <c r="K385" i="1" l="1"/>
  <c r="I386" i="1" s="1"/>
  <c r="J386" i="1" s="1"/>
  <c r="H385" i="1"/>
  <c r="F386" i="1" s="1"/>
  <c r="A387" i="1"/>
  <c r="K386" i="1" l="1"/>
  <c r="H386" i="1"/>
  <c r="G386" i="1"/>
  <c r="I387" i="1"/>
  <c r="J387" i="1" s="1"/>
  <c r="F387" i="1"/>
  <c r="G387" i="1" s="1"/>
  <c r="B387" i="1"/>
  <c r="A388" i="1"/>
  <c r="H387" i="1" l="1"/>
  <c r="K387" i="1"/>
  <c r="I388" i="1"/>
  <c r="J388" i="1" s="1"/>
  <c r="F388" i="1"/>
  <c r="B388" i="1"/>
  <c r="A389" i="1"/>
  <c r="K388" i="1" l="1"/>
  <c r="H388" i="1"/>
  <c r="G388" i="1"/>
  <c r="I389" i="1"/>
  <c r="J389" i="1" s="1"/>
  <c r="F389" i="1"/>
  <c r="B389" i="1"/>
  <c r="A390" i="1"/>
  <c r="H389" i="1" l="1"/>
  <c r="G389" i="1"/>
  <c r="K389" i="1"/>
  <c r="I390" i="1"/>
  <c r="J390" i="1" s="1"/>
  <c r="F390" i="1"/>
  <c r="B390" i="1"/>
  <c r="A391" i="1"/>
  <c r="K390" i="1" l="1"/>
  <c r="H390" i="1"/>
  <c r="G390" i="1"/>
  <c r="I391" i="1"/>
  <c r="J391" i="1" s="1"/>
  <c r="F391" i="1"/>
  <c r="G391" i="1" s="1"/>
  <c r="B391" i="1"/>
  <c r="A392" i="1"/>
  <c r="K391" i="1" l="1"/>
  <c r="H391" i="1"/>
  <c r="I392" i="1"/>
  <c r="J392" i="1" s="1"/>
  <c r="F392" i="1"/>
  <c r="G392" i="1" s="1"/>
  <c r="B392" i="1"/>
  <c r="A393" i="1"/>
  <c r="K392" i="1" l="1"/>
  <c r="H392" i="1"/>
  <c r="I393" i="1"/>
  <c r="J393" i="1" s="1"/>
  <c r="F393" i="1"/>
  <c r="G393" i="1" s="1"/>
  <c r="B393" i="1"/>
  <c r="A394" i="1"/>
  <c r="K393" i="1" l="1"/>
  <c r="H393" i="1"/>
  <c r="I394" i="1"/>
  <c r="J394" i="1" s="1"/>
  <c r="F394" i="1"/>
  <c r="G394" i="1" s="1"/>
  <c r="B394" i="1"/>
  <c r="A395" i="1"/>
  <c r="H394" i="1" l="1"/>
  <c r="K394" i="1"/>
  <c r="I395" i="1"/>
  <c r="J395" i="1" s="1"/>
  <c r="F395" i="1"/>
  <c r="B395" i="1"/>
  <c r="A396" i="1"/>
  <c r="K395" i="1" l="1"/>
  <c r="H395" i="1"/>
  <c r="G395" i="1"/>
  <c r="I396" i="1"/>
  <c r="J396" i="1" s="1"/>
  <c r="F396" i="1"/>
  <c r="G396" i="1" s="1"/>
  <c r="B396" i="1"/>
  <c r="A397" i="1"/>
  <c r="K396" i="1" l="1"/>
  <c r="H396" i="1"/>
  <c r="I397" i="1"/>
  <c r="J397" i="1" s="1"/>
  <c r="F397" i="1"/>
  <c r="B397" i="1"/>
  <c r="A398" i="1"/>
  <c r="K397" i="1" l="1"/>
  <c r="H397" i="1"/>
  <c r="G397" i="1"/>
  <c r="F398" i="1"/>
  <c r="G398" i="1" s="1"/>
  <c r="I398" i="1"/>
  <c r="J398" i="1" s="1"/>
  <c r="B398" i="1"/>
  <c r="A399" i="1"/>
  <c r="H398" i="1" l="1"/>
  <c r="K398" i="1"/>
  <c r="I399" i="1"/>
  <c r="J399" i="1" s="1"/>
  <c r="F399" i="1"/>
  <c r="G399" i="1" s="1"/>
  <c r="B399" i="1"/>
  <c r="A400" i="1"/>
  <c r="K399" i="1" l="1"/>
  <c r="H399" i="1"/>
  <c r="I400" i="1"/>
  <c r="J400" i="1" s="1"/>
  <c r="F400" i="1"/>
  <c r="B400" i="1"/>
  <c r="A401" i="1"/>
  <c r="H400" i="1" l="1"/>
  <c r="G400" i="1"/>
  <c r="K400" i="1"/>
  <c r="I401" i="1"/>
  <c r="J401" i="1" s="1"/>
  <c r="F401" i="1"/>
  <c r="G401" i="1" s="1"/>
  <c r="B401" i="1"/>
  <c r="A402" i="1"/>
  <c r="K401" i="1" l="1"/>
  <c r="H401" i="1"/>
  <c r="I402" i="1"/>
  <c r="J402" i="1" s="1"/>
  <c r="F402" i="1"/>
  <c r="B402" i="1"/>
  <c r="A403" i="1"/>
  <c r="H402" i="1" l="1"/>
  <c r="G402" i="1"/>
  <c r="K402" i="1"/>
  <c r="I403" i="1"/>
  <c r="J403" i="1" s="1"/>
  <c r="F403" i="1"/>
  <c r="G403" i="1" s="1"/>
  <c r="B403" i="1"/>
  <c r="A404" i="1"/>
  <c r="K403" i="1" l="1"/>
  <c r="H403" i="1"/>
  <c r="I404" i="1"/>
  <c r="J404" i="1" s="1"/>
  <c r="F404" i="1"/>
  <c r="B404" i="1"/>
  <c r="A405" i="1"/>
  <c r="H404" i="1" l="1"/>
  <c r="G404" i="1"/>
  <c r="K404" i="1"/>
  <c r="I405" i="1"/>
  <c r="J405" i="1" s="1"/>
  <c r="F405" i="1"/>
  <c r="B405" i="1"/>
  <c r="A406" i="1"/>
  <c r="K405" i="1" l="1"/>
  <c r="H405" i="1"/>
  <c r="G405" i="1"/>
  <c r="F406" i="1"/>
  <c r="G406" i="1" s="1"/>
  <c r="I406" i="1"/>
  <c r="J406" i="1" s="1"/>
  <c r="B406" i="1"/>
  <c r="A407" i="1"/>
  <c r="H406" i="1" l="1"/>
  <c r="K406" i="1"/>
  <c r="I407" i="1"/>
  <c r="J407" i="1" s="1"/>
  <c r="F407" i="1"/>
  <c r="B407" i="1"/>
  <c r="A408" i="1"/>
  <c r="K407" i="1" l="1"/>
  <c r="H407" i="1"/>
  <c r="G407" i="1"/>
  <c r="I408" i="1"/>
  <c r="J408" i="1" s="1"/>
  <c r="F408" i="1"/>
  <c r="G408" i="1" s="1"/>
  <c r="B408" i="1"/>
  <c r="A409" i="1"/>
  <c r="K408" i="1" l="1"/>
  <c r="H408" i="1"/>
  <c r="I409" i="1"/>
  <c r="J409" i="1" s="1"/>
  <c r="F409" i="1"/>
  <c r="B409" i="1"/>
  <c r="A410" i="1"/>
  <c r="K409" i="1" l="1"/>
  <c r="H409" i="1"/>
  <c r="G409" i="1"/>
  <c r="I410" i="1"/>
  <c r="J410" i="1" s="1"/>
  <c r="F410" i="1"/>
  <c r="G410" i="1" s="1"/>
  <c r="B410" i="1"/>
  <c r="A411" i="1"/>
  <c r="K410" i="1" l="1"/>
  <c r="H410" i="1"/>
  <c r="I411" i="1"/>
  <c r="J411" i="1" s="1"/>
  <c r="F411" i="1"/>
  <c r="G411" i="1" s="1"/>
  <c r="B411" i="1"/>
  <c r="A412" i="1"/>
  <c r="H411" i="1" l="1"/>
  <c r="K411" i="1"/>
  <c r="I412" i="1"/>
  <c r="J412" i="1" s="1"/>
  <c r="F412" i="1"/>
  <c r="G412" i="1" s="1"/>
  <c r="B412" i="1"/>
  <c r="A413" i="1"/>
  <c r="K412" i="1" l="1"/>
  <c r="H412" i="1"/>
  <c r="I413" i="1"/>
  <c r="J413" i="1" s="1"/>
  <c r="F413" i="1"/>
  <c r="G413" i="1" s="1"/>
  <c r="B413" i="1"/>
  <c r="A414" i="1"/>
  <c r="H413" i="1" l="1"/>
  <c r="K413" i="1"/>
  <c r="I414" i="1"/>
  <c r="J414" i="1" s="1"/>
  <c r="F414" i="1"/>
  <c r="B414" i="1"/>
  <c r="A415" i="1"/>
  <c r="H414" i="1" l="1"/>
  <c r="G414" i="1"/>
  <c r="K414" i="1"/>
  <c r="I415" i="1"/>
  <c r="J415" i="1" s="1"/>
  <c r="F415" i="1"/>
  <c r="B415" i="1"/>
  <c r="A416" i="1"/>
  <c r="H415" i="1" l="1"/>
  <c r="G415" i="1"/>
  <c r="K415" i="1"/>
  <c r="I416" i="1"/>
  <c r="J416" i="1" s="1"/>
  <c r="F416" i="1"/>
  <c r="B416" i="1"/>
  <c r="A417" i="1"/>
  <c r="K416" i="1" l="1"/>
  <c r="H416" i="1"/>
  <c r="G416" i="1"/>
  <c r="I417" i="1"/>
  <c r="J417" i="1" s="1"/>
  <c r="F417" i="1"/>
  <c r="B417" i="1"/>
  <c r="A418" i="1"/>
  <c r="K417" i="1" l="1"/>
  <c r="H417" i="1"/>
  <c r="G417" i="1"/>
  <c r="I418" i="1"/>
  <c r="J418" i="1" s="1"/>
  <c r="F418" i="1"/>
  <c r="B418" i="1"/>
  <c r="A419" i="1"/>
  <c r="H418" i="1" l="1"/>
  <c r="G418" i="1"/>
  <c r="K418" i="1"/>
  <c r="I419" i="1"/>
  <c r="J419" i="1" s="1"/>
  <c r="F419" i="1"/>
  <c r="G419" i="1" s="1"/>
  <c r="B419" i="1"/>
  <c r="A420" i="1"/>
  <c r="K419" i="1" l="1"/>
  <c r="H419" i="1"/>
  <c r="I420" i="1"/>
  <c r="J420" i="1" s="1"/>
  <c r="F420" i="1"/>
  <c r="B420" i="1"/>
  <c r="A421" i="1"/>
  <c r="H420" i="1" l="1"/>
  <c r="G420" i="1"/>
  <c r="K420" i="1"/>
  <c r="I421" i="1"/>
  <c r="J421" i="1" s="1"/>
  <c r="F421" i="1"/>
  <c r="G421" i="1" s="1"/>
  <c r="B421" i="1"/>
  <c r="A422" i="1"/>
  <c r="K421" i="1" l="1"/>
  <c r="H421" i="1"/>
  <c r="I422" i="1"/>
  <c r="J422" i="1" s="1"/>
  <c r="F422" i="1"/>
  <c r="B422" i="1"/>
  <c r="A423" i="1"/>
  <c r="K422" i="1" l="1"/>
  <c r="H422" i="1"/>
  <c r="G422" i="1"/>
  <c r="F423" i="1"/>
  <c r="G423" i="1" s="1"/>
  <c r="I423" i="1"/>
  <c r="J423" i="1" s="1"/>
  <c r="B423" i="1"/>
  <c r="A424" i="1"/>
  <c r="K423" i="1" l="1"/>
  <c r="H423" i="1"/>
  <c r="I424" i="1"/>
  <c r="J424" i="1" s="1"/>
  <c r="F424" i="1"/>
  <c r="B424" i="1"/>
  <c r="A425" i="1"/>
  <c r="K424" i="1" l="1"/>
  <c r="H424" i="1"/>
  <c r="G424" i="1"/>
  <c r="I425" i="1"/>
  <c r="J425" i="1" s="1"/>
  <c r="F425" i="1"/>
  <c r="G425" i="1" s="1"/>
  <c r="B425" i="1"/>
  <c r="A426" i="1"/>
  <c r="K425" i="1" l="1"/>
  <c r="H425" i="1"/>
  <c r="I426" i="1"/>
  <c r="J426" i="1" s="1"/>
  <c r="F426" i="1"/>
  <c r="B426" i="1"/>
  <c r="A427" i="1"/>
  <c r="K426" i="1" l="1"/>
  <c r="H426" i="1"/>
  <c r="G426" i="1"/>
  <c r="I427" i="1"/>
  <c r="J427" i="1" s="1"/>
  <c r="F427" i="1"/>
  <c r="G427" i="1" s="1"/>
  <c r="B427" i="1"/>
  <c r="A428" i="1"/>
  <c r="H427" i="1" l="1"/>
  <c r="K427" i="1"/>
  <c r="I428" i="1"/>
  <c r="J428" i="1" s="1"/>
  <c r="F428" i="1"/>
  <c r="G428" i="1" s="1"/>
  <c r="B428" i="1"/>
  <c r="A429" i="1"/>
  <c r="K428" i="1" l="1"/>
  <c r="H428" i="1"/>
  <c r="I429" i="1"/>
  <c r="J429" i="1" s="1"/>
  <c r="F429" i="1"/>
  <c r="G429" i="1" s="1"/>
  <c r="B429" i="1"/>
  <c r="A430" i="1"/>
  <c r="H429" i="1" l="1"/>
  <c r="K429" i="1"/>
  <c r="I430" i="1"/>
  <c r="J430" i="1" s="1"/>
  <c r="F430" i="1"/>
  <c r="B430" i="1"/>
  <c r="A431" i="1"/>
  <c r="K430" i="1" l="1"/>
  <c r="H430" i="1"/>
  <c r="G430" i="1"/>
  <c r="I431" i="1"/>
  <c r="J431" i="1" s="1"/>
  <c r="F431" i="1"/>
  <c r="B431" i="1"/>
  <c r="A432" i="1"/>
  <c r="H431" i="1" l="1"/>
  <c r="G431" i="1"/>
  <c r="K431" i="1"/>
  <c r="I432" i="1"/>
  <c r="J432" i="1" s="1"/>
  <c r="F432" i="1"/>
  <c r="B432" i="1"/>
  <c r="A433" i="1"/>
  <c r="H432" i="1" l="1"/>
  <c r="G432" i="1"/>
  <c r="K432" i="1"/>
  <c r="I433" i="1"/>
  <c r="J433" i="1" s="1"/>
  <c r="F433" i="1"/>
  <c r="G433" i="1" s="1"/>
  <c r="B433" i="1"/>
  <c r="A434" i="1"/>
  <c r="K433" i="1" l="1"/>
  <c r="H433" i="1"/>
  <c r="I434" i="1"/>
  <c r="J434" i="1" s="1"/>
  <c r="F434" i="1"/>
  <c r="B434" i="1"/>
  <c r="A435" i="1"/>
  <c r="H434" i="1" l="1"/>
  <c r="G434" i="1"/>
  <c r="K434" i="1"/>
  <c r="I435" i="1"/>
  <c r="J435" i="1" s="1"/>
  <c r="F435" i="1"/>
  <c r="B435" i="1"/>
  <c r="A436" i="1"/>
  <c r="H435" i="1" l="1"/>
  <c r="G435" i="1"/>
  <c r="K435" i="1"/>
  <c r="I436" i="1"/>
  <c r="J436" i="1" s="1"/>
  <c r="F436" i="1"/>
  <c r="G436" i="1" s="1"/>
  <c r="B436" i="1"/>
  <c r="A437" i="1"/>
  <c r="H436" i="1" l="1"/>
  <c r="K436" i="1"/>
  <c r="I437" i="1"/>
  <c r="J437" i="1" s="1"/>
  <c r="F437" i="1"/>
  <c r="G437" i="1" s="1"/>
  <c r="B437" i="1"/>
  <c r="A438" i="1"/>
  <c r="H437" i="1" l="1"/>
  <c r="K437" i="1"/>
  <c r="I438" i="1"/>
  <c r="F438" i="1"/>
  <c r="B438" i="1"/>
  <c r="A439" i="1"/>
  <c r="H438" i="1" l="1"/>
  <c r="G438" i="1"/>
  <c r="K438" i="1"/>
  <c r="J438" i="1"/>
  <c r="F439" i="1"/>
  <c r="G439" i="1" s="1"/>
  <c r="I439" i="1"/>
  <c r="J439" i="1" s="1"/>
  <c r="B439" i="1"/>
  <c r="A440" i="1"/>
  <c r="H439" i="1" l="1"/>
  <c r="K439" i="1"/>
  <c r="I440" i="1"/>
  <c r="J440" i="1" s="1"/>
  <c r="F440" i="1"/>
  <c r="B440" i="1"/>
  <c r="A441" i="1"/>
  <c r="H440" i="1" l="1"/>
  <c r="G440" i="1"/>
  <c r="K440" i="1"/>
  <c r="I441" i="1"/>
  <c r="J441" i="1" s="1"/>
  <c r="F441" i="1"/>
  <c r="B441" i="1"/>
  <c r="A442" i="1"/>
  <c r="H441" i="1" l="1"/>
  <c r="G441" i="1"/>
  <c r="K441" i="1"/>
  <c r="I442" i="1"/>
  <c r="J442" i="1" s="1"/>
  <c r="F442" i="1"/>
  <c r="B442" i="1"/>
  <c r="A443" i="1"/>
  <c r="H442" i="1" l="1"/>
  <c r="G442" i="1"/>
  <c r="K442" i="1"/>
  <c r="I443" i="1"/>
  <c r="J443" i="1" s="1"/>
  <c r="F443" i="1"/>
  <c r="G443" i="1" s="1"/>
  <c r="B443" i="1"/>
  <c r="A444" i="1"/>
  <c r="K443" i="1" l="1"/>
  <c r="H443" i="1"/>
  <c r="I444" i="1"/>
  <c r="J444" i="1" s="1"/>
  <c r="F444" i="1"/>
  <c r="G444" i="1" s="1"/>
  <c r="B444" i="1"/>
  <c r="A445" i="1"/>
  <c r="H444" i="1" l="1"/>
  <c r="K444" i="1"/>
  <c r="I445" i="1"/>
  <c r="J445" i="1" s="1"/>
  <c r="F445" i="1"/>
  <c r="B445" i="1"/>
  <c r="A446" i="1"/>
  <c r="K445" i="1" l="1"/>
  <c r="H445" i="1"/>
  <c r="G445" i="1"/>
  <c r="I446" i="1"/>
  <c r="J446" i="1" s="1"/>
  <c r="F446" i="1"/>
  <c r="B446" i="1"/>
  <c r="A447" i="1"/>
  <c r="H446" i="1" l="1"/>
  <c r="G446" i="1"/>
  <c r="K446" i="1"/>
  <c r="I447" i="1"/>
  <c r="J447" i="1" s="1"/>
  <c r="F447" i="1"/>
  <c r="G447" i="1" s="1"/>
  <c r="B447" i="1"/>
  <c r="A448" i="1"/>
  <c r="H447" i="1" l="1"/>
  <c r="K447" i="1"/>
  <c r="I448" i="1"/>
  <c r="J448" i="1" s="1"/>
  <c r="F448" i="1"/>
  <c r="G448" i="1" s="1"/>
  <c r="B448" i="1"/>
  <c r="A449" i="1"/>
  <c r="H448" i="1" l="1"/>
  <c r="K448" i="1"/>
  <c r="I449" i="1"/>
  <c r="J449" i="1" s="1"/>
  <c r="F449" i="1"/>
  <c r="G449" i="1" s="1"/>
  <c r="B449" i="1"/>
  <c r="A450" i="1"/>
  <c r="H449" i="1" l="1"/>
  <c r="K449" i="1"/>
  <c r="I450" i="1"/>
  <c r="J450" i="1" s="1"/>
  <c r="F450" i="1"/>
  <c r="G450" i="1" s="1"/>
  <c r="B450" i="1"/>
  <c r="A451" i="1"/>
  <c r="H450" i="1" l="1"/>
  <c r="K450" i="1"/>
  <c r="I451" i="1"/>
  <c r="J451" i="1" s="1"/>
  <c r="F451" i="1"/>
  <c r="G451" i="1" s="1"/>
  <c r="B451" i="1"/>
  <c r="A452" i="1"/>
  <c r="H451" i="1" l="1"/>
  <c r="K451" i="1"/>
  <c r="I452" i="1"/>
  <c r="J452" i="1" s="1"/>
  <c r="F452" i="1"/>
  <c r="G452" i="1" s="1"/>
  <c r="B452" i="1"/>
  <c r="A453" i="1"/>
  <c r="H452" i="1" l="1"/>
  <c r="K452" i="1"/>
  <c r="I453" i="1"/>
  <c r="J453" i="1" s="1"/>
  <c r="F453" i="1"/>
  <c r="B453" i="1"/>
  <c r="A454" i="1"/>
  <c r="H453" i="1" l="1"/>
  <c r="G453" i="1"/>
  <c r="K453" i="1"/>
  <c r="I454" i="1"/>
  <c r="J454" i="1" s="1"/>
  <c r="F454" i="1"/>
  <c r="G454" i="1" s="1"/>
  <c r="B454" i="1"/>
  <c r="A455" i="1"/>
  <c r="H454" i="1" l="1"/>
  <c r="K454" i="1"/>
  <c r="F455" i="1"/>
  <c r="G455" i="1" s="1"/>
  <c r="I455" i="1"/>
  <c r="B455" i="1"/>
  <c r="A456" i="1"/>
  <c r="K455" i="1" l="1"/>
  <c r="J455" i="1"/>
  <c r="H455" i="1"/>
  <c r="I456" i="1"/>
  <c r="J456" i="1" s="1"/>
  <c r="F456" i="1"/>
  <c r="G456" i="1" s="1"/>
  <c r="B456" i="1"/>
  <c r="A457" i="1"/>
  <c r="H456" i="1" l="1"/>
  <c r="K456" i="1"/>
  <c r="I457" i="1"/>
  <c r="J457" i="1" s="1"/>
  <c r="F457" i="1"/>
  <c r="B457" i="1"/>
  <c r="A458" i="1"/>
  <c r="H457" i="1" l="1"/>
  <c r="G457" i="1"/>
  <c r="K457" i="1"/>
  <c r="I458" i="1"/>
  <c r="J458" i="1" s="1"/>
  <c r="F458" i="1"/>
  <c r="B458" i="1"/>
  <c r="A459" i="1"/>
  <c r="H458" i="1" l="1"/>
  <c r="G458" i="1"/>
  <c r="K458" i="1"/>
  <c r="I459" i="1"/>
  <c r="J459" i="1" s="1"/>
  <c r="F459" i="1"/>
  <c r="G459" i="1" s="1"/>
  <c r="B459" i="1"/>
  <c r="A460" i="1"/>
  <c r="H459" i="1" l="1"/>
  <c r="K459" i="1"/>
  <c r="I460" i="1"/>
  <c r="J460" i="1" s="1"/>
  <c r="F460" i="1"/>
  <c r="G460" i="1" s="1"/>
  <c r="B460" i="1"/>
  <c r="A461" i="1"/>
  <c r="H460" i="1" l="1"/>
  <c r="K460" i="1"/>
  <c r="I461" i="1"/>
  <c r="J461" i="1" s="1"/>
  <c r="F461" i="1"/>
  <c r="B461" i="1"/>
  <c r="A462" i="1"/>
  <c r="H461" i="1" l="1"/>
  <c r="G461" i="1"/>
  <c r="K461" i="1"/>
  <c r="I462" i="1"/>
  <c r="J462" i="1" s="1"/>
  <c r="F462" i="1"/>
  <c r="B462" i="1"/>
  <c r="A463" i="1"/>
  <c r="H462" i="1" l="1"/>
  <c r="G462" i="1"/>
  <c r="K462" i="1"/>
  <c r="I463" i="1"/>
  <c r="J463" i="1" s="1"/>
  <c r="F463" i="1"/>
  <c r="G463" i="1" s="1"/>
  <c r="B463" i="1"/>
  <c r="A464" i="1"/>
  <c r="H463" i="1" l="1"/>
  <c r="K463" i="1"/>
  <c r="I464" i="1"/>
  <c r="J464" i="1" s="1"/>
  <c r="F464" i="1"/>
  <c r="G464" i="1" s="1"/>
  <c r="B464" i="1"/>
  <c r="A465" i="1"/>
  <c r="H464" i="1" l="1"/>
  <c r="K464" i="1"/>
  <c r="I465" i="1"/>
  <c r="J465" i="1" s="1"/>
  <c r="F465" i="1"/>
  <c r="B465" i="1"/>
  <c r="A466" i="1"/>
  <c r="H465" i="1" l="1"/>
  <c r="G465" i="1"/>
  <c r="K465" i="1"/>
  <c r="I466" i="1"/>
  <c r="J466" i="1" s="1"/>
  <c r="F466" i="1"/>
  <c r="B466" i="1"/>
  <c r="A467" i="1"/>
  <c r="H466" i="1" l="1"/>
  <c r="G466" i="1"/>
  <c r="K466" i="1"/>
  <c r="I467" i="1"/>
  <c r="J467" i="1" s="1"/>
  <c r="F467" i="1"/>
  <c r="G467" i="1" s="1"/>
  <c r="B467" i="1"/>
  <c r="A468" i="1"/>
  <c r="K467" i="1" l="1"/>
  <c r="H467" i="1"/>
  <c r="I468" i="1"/>
  <c r="J468" i="1" s="1"/>
  <c r="F468" i="1"/>
  <c r="G468" i="1" s="1"/>
  <c r="B468" i="1"/>
  <c r="A469" i="1"/>
  <c r="K468" i="1" l="1"/>
  <c r="H468" i="1"/>
  <c r="I469" i="1"/>
  <c r="J469" i="1" s="1"/>
  <c r="F469" i="1"/>
  <c r="B469" i="1"/>
  <c r="A470" i="1"/>
  <c r="H469" i="1" l="1"/>
  <c r="G469" i="1"/>
  <c r="K469" i="1"/>
  <c r="I470" i="1"/>
  <c r="J470" i="1" s="1"/>
  <c r="F470" i="1"/>
  <c r="G470" i="1" s="1"/>
  <c r="B470" i="1"/>
  <c r="A471" i="1"/>
  <c r="H470" i="1" l="1"/>
  <c r="K470" i="1"/>
  <c r="I471" i="1"/>
  <c r="J471" i="1" s="1"/>
  <c r="F471" i="1"/>
  <c r="G471" i="1" s="1"/>
  <c r="B471" i="1"/>
  <c r="A472" i="1"/>
  <c r="H471" i="1" l="1"/>
  <c r="K471" i="1"/>
  <c r="I472" i="1"/>
  <c r="J472" i="1" s="1"/>
  <c r="F472" i="1"/>
  <c r="B472" i="1"/>
  <c r="A473" i="1"/>
  <c r="H472" i="1" l="1"/>
  <c r="G472" i="1"/>
  <c r="K472" i="1"/>
  <c r="I473" i="1"/>
  <c r="J473" i="1" s="1"/>
  <c r="F473" i="1"/>
  <c r="G473" i="1" s="1"/>
  <c r="B473" i="1"/>
  <c r="A474" i="1"/>
  <c r="H473" i="1" l="1"/>
  <c r="K473" i="1"/>
  <c r="I474" i="1"/>
  <c r="J474" i="1" s="1"/>
  <c r="F474" i="1"/>
  <c r="G474" i="1" s="1"/>
  <c r="B474" i="1"/>
  <c r="A475" i="1"/>
  <c r="H474" i="1" l="1"/>
  <c r="K474" i="1"/>
  <c r="I475" i="1"/>
  <c r="J475" i="1" s="1"/>
  <c r="F475" i="1"/>
  <c r="G475" i="1" s="1"/>
  <c r="B475" i="1"/>
  <c r="A476" i="1"/>
  <c r="H475" i="1" l="1"/>
  <c r="K475" i="1"/>
  <c r="I476" i="1"/>
  <c r="J476" i="1" s="1"/>
  <c r="F476" i="1"/>
  <c r="B476" i="1"/>
  <c r="A477" i="1"/>
  <c r="H476" i="1" l="1"/>
  <c r="G476" i="1"/>
  <c r="K476" i="1"/>
  <c r="I477" i="1"/>
  <c r="J477" i="1" s="1"/>
  <c r="F477" i="1"/>
  <c r="G477" i="1" s="1"/>
  <c r="B477" i="1"/>
  <c r="A478" i="1"/>
  <c r="H477" i="1" l="1"/>
  <c r="K477" i="1"/>
  <c r="I478" i="1"/>
  <c r="J478" i="1" s="1"/>
  <c r="F478" i="1"/>
  <c r="B478" i="1"/>
  <c r="A479" i="1"/>
  <c r="H478" i="1" l="1"/>
  <c r="G478" i="1"/>
  <c r="K478" i="1"/>
  <c r="I479" i="1"/>
  <c r="J479" i="1" s="1"/>
  <c r="F479" i="1"/>
  <c r="B479" i="1"/>
  <c r="A480" i="1"/>
  <c r="H479" i="1" l="1"/>
  <c r="G479" i="1"/>
  <c r="K479" i="1"/>
  <c r="I480" i="1"/>
  <c r="J480" i="1" s="1"/>
  <c r="F480" i="1"/>
  <c r="G480" i="1" s="1"/>
  <c r="B480" i="1"/>
  <c r="A481" i="1"/>
  <c r="H480" i="1" l="1"/>
  <c r="K480" i="1"/>
  <c r="I481" i="1"/>
  <c r="J481" i="1" s="1"/>
  <c r="F481" i="1"/>
  <c r="B481" i="1"/>
  <c r="A482" i="1"/>
  <c r="H481" i="1" l="1"/>
  <c r="G481" i="1"/>
  <c r="K481" i="1"/>
  <c r="I482" i="1"/>
  <c r="J482" i="1" s="1"/>
  <c r="F482" i="1"/>
  <c r="G482" i="1" s="1"/>
  <c r="B482" i="1"/>
  <c r="A483" i="1"/>
  <c r="H482" i="1" l="1"/>
  <c r="K482" i="1"/>
  <c r="I483" i="1"/>
  <c r="J483" i="1" s="1"/>
  <c r="F483" i="1"/>
  <c r="B483" i="1"/>
  <c r="A484" i="1"/>
  <c r="H483" i="1" l="1"/>
  <c r="G483" i="1"/>
  <c r="K483" i="1"/>
  <c r="I484" i="1"/>
  <c r="J484" i="1" s="1"/>
  <c r="F484" i="1"/>
  <c r="G484" i="1" s="1"/>
  <c r="B484" i="1"/>
  <c r="A485" i="1"/>
  <c r="K484" i="1" l="1"/>
  <c r="H484" i="1"/>
  <c r="I485" i="1"/>
  <c r="J485" i="1" s="1"/>
  <c r="F485" i="1"/>
  <c r="B485" i="1"/>
  <c r="A486" i="1"/>
  <c r="K485" i="1" l="1"/>
  <c r="H485" i="1"/>
  <c r="G485" i="1"/>
  <c r="I486" i="1"/>
  <c r="J486" i="1" s="1"/>
  <c r="F486" i="1"/>
  <c r="G486" i="1" s="1"/>
  <c r="B486" i="1"/>
  <c r="A487" i="1"/>
  <c r="K486" i="1" l="1"/>
  <c r="H486" i="1"/>
  <c r="I487" i="1"/>
  <c r="J487" i="1" s="1"/>
  <c r="F487" i="1"/>
  <c r="G487" i="1" s="1"/>
  <c r="B487" i="1"/>
  <c r="A488" i="1"/>
  <c r="K487" i="1" l="1"/>
  <c r="H487" i="1"/>
  <c r="I488" i="1"/>
  <c r="J488" i="1" s="1"/>
  <c r="F488" i="1"/>
  <c r="G488" i="1" s="1"/>
  <c r="B488" i="1"/>
  <c r="A489" i="1"/>
  <c r="K488" i="1" l="1"/>
  <c r="H488" i="1"/>
  <c r="I489" i="1"/>
  <c r="J489" i="1" s="1"/>
  <c r="F489" i="1"/>
  <c r="B489" i="1"/>
  <c r="A490" i="1"/>
  <c r="K489" i="1" l="1"/>
  <c r="H489" i="1"/>
  <c r="G489" i="1"/>
  <c r="I490" i="1"/>
  <c r="J490" i="1" s="1"/>
  <c r="F490" i="1"/>
  <c r="B490" i="1"/>
  <c r="A491" i="1"/>
  <c r="H490" i="1" l="1"/>
  <c r="G490" i="1"/>
  <c r="K490" i="1"/>
  <c r="I491" i="1"/>
  <c r="J491" i="1" s="1"/>
  <c r="F491" i="1"/>
  <c r="B491" i="1"/>
  <c r="A492" i="1"/>
  <c r="H491" i="1" l="1"/>
  <c r="G491" i="1"/>
  <c r="K491" i="1"/>
  <c r="I492" i="1"/>
  <c r="J492" i="1" s="1"/>
  <c r="F492" i="1"/>
  <c r="B492" i="1"/>
  <c r="A493" i="1"/>
  <c r="H492" i="1" l="1"/>
  <c r="G492" i="1"/>
  <c r="K492" i="1"/>
  <c r="I493" i="1"/>
  <c r="J493" i="1" s="1"/>
  <c r="F493" i="1"/>
  <c r="G493" i="1" s="1"/>
  <c r="B493" i="1"/>
  <c r="A494" i="1"/>
  <c r="K493" i="1" l="1"/>
  <c r="H493" i="1"/>
  <c r="I494" i="1"/>
  <c r="J494" i="1" s="1"/>
  <c r="F494" i="1"/>
  <c r="B494" i="1"/>
  <c r="A495" i="1"/>
  <c r="K494" i="1" l="1"/>
  <c r="H494" i="1"/>
  <c r="G494" i="1"/>
  <c r="I495" i="1"/>
  <c r="J495" i="1" s="1"/>
  <c r="F495" i="1"/>
  <c r="G495" i="1" s="1"/>
  <c r="B495" i="1"/>
  <c r="A496" i="1"/>
  <c r="K495" i="1" l="1"/>
  <c r="H495" i="1"/>
  <c r="I496" i="1"/>
  <c r="J496" i="1" s="1"/>
  <c r="F496" i="1"/>
  <c r="B496" i="1"/>
  <c r="A497" i="1"/>
  <c r="H496" i="1" l="1"/>
  <c r="G496" i="1"/>
  <c r="K496" i="1"/>
  <c r="I497" i="1"/>
  <c r="J497" i="1" s="1"/>
  <c r="F497" i="1"/>
  <c r="B497" i="1"/>
  <c r="A498" i="1"/>
  <c r="K497" i="1" l="1"/>
  <c r="H497" i="1"/>
  <c r="G497" i="1"/>
  <c r="I498" i="1"/>
  <c r="J498" i="1" s="1"/>
  <c r="F498" i="1"/>
  <c r="G498" i="1" s="1"/>
  <c r="B498" i="1"/>
  <c r="A499" i="1"/>
  <c r="H498" i="1" l="1"/>
  <c r="K498" i="1"/>
  <c r="I499" i="1"/>
  <c r="J499" i="1" s="1"/>
  <c r="F499" i="1"/>
  <c r="B499" i="1"/>
  <c r="A500" i="1"/>
  <c r="H499" i="1" l="1"/>
  <c r="G499" i="1"/>
  <c r="K499" i="1"/>
  <c r="I500" i="1"/>
  <c r="J500" i="1" s="1"/>
  <c r="F500" i="1"/>
  <c r="G500" i="1" s="1"/>
  <c r="B500" i="1"/>
  <c r="A501" i="1"/>
  <c r="K500" i="1" l="1"/>
  <c r="H500" i="1"/>
  <c r="I501" i="1"/>
  <c r="J501" i="1" s="1"/>
  <c r="F501" i="1"/>
  <c r="G501" i="1" s="1"/>
  <c r="B501" i="1"/>
  <c r="A502" i="1"/>
  <c r="K501" i="1" l="1"/>
  <c r="H501" i="1"/>
  <c r="I502" i="1"/>
  <c r="J502" i="1" s="1"/>
  <c r="F502" i="1"/>
  <c r="B502" i="1"/>
  <c r="A503" i="1"/>
  <c r="H502" i="1" l="1"/>
  <c r="G502" i="1"/>
  <c r="K502" i="1"/>
  <c r="F503" i="1"/>
  <c r="G503" i="1" s="1"/>
  <c r="I503" i="1"/>
  <c r="J503" i="1" s="1"/>
  <c r="B503" i="1"/>
  <c r="A504" i="1"/>
  <c r="K503" i="1" l="1"/>
  <c r="H503" i="1"/>
  <c r="I504" i="1"/>
  <c r="J504" i="1" s="1"/>
  <c r="F504" i="1"/>
  <c r="G504" i="1" s="1"/>
  <c r="B504" i="1"/>
  <c r="A505" i="1"/>
  <c r="K504" i="1" l="1"/>
  <c r="H504" i="1"/>
  <c r="I505" i="1"/>
  <c r="J505" i="1" s="1"/>
  <c r="F505" i="1"/>
  <c r="G505" i="1" s="1"/>
  <c r="B505" i="1"/>
  <c r="A506" i="1"/>
  <c r="H505" i="1" l="1"/>
  <c r="K505" i="1"/>
  <c r="I506" i="1"/>
  <c r="J506" i="1" s="1"/>
  <c r="F506" i="1"/>
  <c r="B506" i="1"/>
  <c r="A507" i="1"/>
  <c r="H506" i="1" l="1"/>
  <c r="G506" i="1"/>
  <c r="K506" i="1"/>
  <c r="I507" i="1"/>
  <c r="J507" i="1" s="1"/>
  <c r="F507" i="1"/>
  <c r="G507" i="1" s="1"/>
  <c r="B507" i="1"/>
  <c r="A508" i="1"/>
  <c r="H507" i="1" l="1"/>
  <c r="K507" i="1"/>
  <c r="I508" i="1"/>
  <c r="J508" i="1" s="1"/>
  <c r="F508" i="1"/>
  <c r="B508" i="1"/>
  <c r="A509" i="1"/>
  <c r="H508" i="1" l="1"/>
  <c r="G508" i="1"/>
  <c r="K508" i="1"/>
  <c r="I509" i="1"/>
  <c r="J509" i="1" s="1"/>
  <c r="F509" i="1"/>
  <c r="B509" i="1"/>
  <c r="A510" i="1"/>
  <c r="K509" i="1" l="1"/>
  <c r="H509" i="1"/>
  <c r="G509" i="1"/>
  <c r="I510" i="1"/>
  <c r="J510" i="1" s="1"/>
  <c r="F510" i="1"/>
  <c r="B510" i="1"/>
  <c r="A511" i="1"/>
  <c r="H510" i="1" l="1"/>
  <c r="G510" i="1"/>
  <c r="K510" i="1"/>
  <c r="I511" i="1"/>
  <c r="J511" i="1" s="1"/>
  <c r="F511" i="1"/>
  <c r="B511" i="1"/>
  <c r="A512" i="1"/>
  <c r="K511" i="1" l="1"/>
  <c r="H511" i="1"/>
  <c r="G511" i="1"/>
  <c r="I512" i="1"/>
  <c r="J512" i="1" s="1"/>
  <c r="F512" i="1"/>
  <c r="B512" i="1"/>
  <c r="A513" i="1"/>
  <c r="H512" i="1" l="1"/>
  <c r="G512" i="1"/>
  <c r="K512" i="1"/>
  <c r="I513" i="1"/>
  <c r="J513" i="1" s="1"/>
  <c r="F513" i="1"/>
  <c r="B513" i="1"/>
  <c r="A514" i="1"/>
  <c r="H513" i="1" l="1"/>
  <c r="G513" i="1"/>
  <c r="K513" i="1"/>
  <c r="I514" i="1"/>
  <c r="J514" i="1" s="1"/>
  <c r="F514" i="1"/>
  <c r="B514" i="1"/>
  <c r="A515" i="1"/>
  <c r="H514" i="1" l="1"/>
  <c r="G514" i="1"/>
  <c r="K514" i="1"/>
  <c r="I515" i="1"/>
  <c r="J515" i="1" s="1"/>
  <c r="F515" i="1"/>
  <c r="B515" i="1"/>
  <c r="A516" i="1"/>
  <c r="H515" i="1" l="1"/>
  <c r="G515" i="1"/>
  <c r="K515" i="1"/>
  <c r="I516" i="1"/>
  <c r="F516" i="1"/>
  <c r="B516" i="1"/>
  <c r="A517" i="1"/>
  <c r="K516" i="1" l="1"/>
  <c r="J516" i="1"/>
  <c r="H516" i="1"/>
  <c r="G516" i="1"/>
  <c r="I517" i="1"/>
  <c r="J517" i="1" s="1"/>
  <c r="F517" i="1"/>
  <c r="B517" i="1"/>
  <c r="A518" i="1"/>
  <c r="H517" i="1" l="1"/>
  <c r="G517" i="1"/>
  <c r="K517" i="1"/>
  <c r="I518" i="1"/>
  <c r="J518" i="1" s="1"/>
  <c r="F518" i="1"/>
  <c r="G518" i="1" s="1"/>
  <c r="B518" i="1"/>
  <c r="A519" i="1"/>
  <c r="H518" i="1" l="1"/>
  <c r="K518" i="1"/>
  <c r="F519" i="1"/>
  <c r="G519" i="1" s="1"/>
  <c r="I519" i="1"/>
  <c r="J519" i="1" s="1"/>
  <c r="B519" i="1"/>
  <c r="A520" i="1"/>
  <c r="K519" i="1" l="1"/>
  <c r="H519" i="1"/>
  <c r="I520" i="1"/>
  <c r="J520" i="1" s="1"/>
  <c r="F520" i="1"/>
  <c r="B520" i="1"/>
  <c r="A521" i="1"/>
  <c r="H520" i="1" l="1"/>
  <c r="G520" i="1"/>
  <c r="K520" i="1"/>
  <c r="I521" i="1"/>
  <c r="J521" i="1" s="1"/>
  <c r="F521" i="1"/>
  <c r="B521" i="1"/>
  <c r="A522" i="1"/>
  <c r="H521" i="1" l="1"/>
  <c r="G521" i="1"/>
  <c r="K521" i="1"/>
  <c r="I522" i="1"/>
  <c r="J522" i="1" s="1"/>
  <c r="F522" i="1"/>
  <c r="B522" i="1"/>
  <c r="A523" i="1"/>
  <c r="H522" i="1" l="1"/>
  <c r="G522" i="1"/>
  <c r="K522" i="1"/>
  <c r="I523" i="1"/>
  <c r="J523" i="1" s="1"/>
  <c r="F523" i="1"/>
  <c r="B523" i="1"/>
  <c r="A524" i="1"/>
  <c r="K523" i="1" l="1"/>
  <c r="H523" i="1"/>
  <c r="G523" i="1"/>
  <c r="I524" i="1"/>
  <c r="J524" i="1" s="1"/>
  <c r="F524" i="1"/>
  <c r="B524" i="1"/>
  <c r="A525" i="1"/>
  <c r="H524" i="1" l="1"/>
  <c r="G524" i="1"/>
  <c r="K524" i="1"/>
  <c r="I525" i="1"/>
  <c r="J525" i="1" s="1"/>
  <c r="F525" i="1"/>
  <c r="G525" i="1" s="1"/>
  <c r="B525" i="1"/>
  <c r="A526" i="1"/>
  <c r="K525" i="1" l="1"/>
  <c r="H525" i="1"/>
  <c r="I526" i="1"/>
  <c r="J526" i="1" s="1"/>
  <c r="F526" i="1"/>
  <c r="G526" i="1" s="1"/>
  <c r="B526" i="1"/>
  <c r="A527" i="1"/>
  <c r="K526" i="1" l="1"/>
  <c r="H526" i="1"/>
  <c r="I527" i="1"/>
  <c r="J527" i="1" s="1"/>
  <c r="F527" i="1"/>
  <c r="G527" i="1" s="1"/>
  <c r="B527" i="1"/>
  <c r="A528" i="1"/>
  <c r="H527" i="1" l="1"/>
  <c r="K527" i="1"/>
  <c r="I528" i="1"/>
  <c r="J528" i="1" s="1"/>
  <c r="F528" i="1"/>
  <c r="B528" i="1"/>
  <c r="A529" i="1"/>
  <c r="H528" i="1" l="1"/>
  <c r="G528" i="1"/>
  <c r="K528" i="1"/>
  <c r="I529" i="1"/>
  <c r="J529" i="1" s="1"/>
  <c r="F529" i="1"/>
  <c r="B529" i="1"/>
  <c r="A530" i="1"/>
  <c r="K529" i="1" l="1"/>
  <c r="H529" i="1"/>
  <c r="G529" i="1"/>
  <c r="I530" i="1"/>
  <c r="J530" i="1" s="1"/>
  <c r="F530" i="1"/>
  <c r="G530" i="1" s="1"/>
  <c r="B530" i="1"/>
  <c r="A531" i="1"/>
  <c r="K530" i="1" l="1"/>
  <c r="H530" i="1"/>
  <c r="I531" i="1"/>
  <c r="J531" i="1" s="1"/>
  <c r="F531" i="1"/>
  <c r="B531" i="1"/>
  <c r="A532" i="1"/>
  <c r="K531" i="1" l="1"/>
  <c r="H531" i="1"/>
  <c r="G531" i="1"/>
  <c r="I532" i="1"/>
  <c r="J532" i="1" s="1"/>
  <c r="F532" i="1"/>
  <c r="G532" i="1" s="1"/>
  <c r="B532" i="1"/>
  <c r="A533" i="1"/>
  <c r="H532" i="1" l="1"/>
  <c r="K532" i="1"/>
  <c r="I533" i="1"/>
  <c r="J533" i="1" s="1"/>
  <c r="F533" i="1"/>
  <c r="B533" i="1"/>
  <c r="A534" i="1"/>
  <c r="H533" i="1" l="1"/>
  <c r="G533" i="1"/>
  <c r="K533" i="1"/>
  <c r="I534" i="1"/>
  <c r="J534" i="1" s="1"/>
  <c r="F534" i="1"/>
  <c r="G534" i="1" s="1"/>
  <c r="B534" i="1"/>
  <c r="A535" i="1"/>
  <c r="K534" i="1" l="1"/>
  <c r="H534" i="1"/>
  <c r="F535" i="1"/>
  <c r="I535" i="1"/>
  <c r="J535" i="1" s="1"/>
  <c r="B535" i="1"/>
  <c r="A536" i="1"/>
  <c r="H535" i="1" l="1"/>
  <c r="G535" i="1"/>
  <c r="K535" i="1"/>
  <c r="I536" i="1"/>
  <c r="J536" i="1" s="1"/>
  <c r="F536" i="1"/>
  <c r="B536" i="1"/>
  <c r="A537" i="1"/>
  <c r="K536" i="1" l="1"/>
  <c r="H536" i="1"/>
  <c r="G536" i="1"/>
  <c r="I537" i="1"/>
  <c r="J537" i="1" s="1"/>
  <c r="F537" i="1"/>
  <c r="G537" i="1" s="1"/>
  <c r="B537" i="1"/>
  <c r="A538" i="1"/>
  <c r="K537" i="1" l="1"/>
  <c r="H537" i="1"/>
  <c r="I538" i="1"/>
  <c r="J538" i="1" s="1"/>
  <c r="F538" i="1"/>
  <c r="B538" i="1"/>
  <c r="A539" i="1"/>
  <c r="H538" i="1" l="1"/>
  <c r="G538" i="1"/>
  <c r="K538" i="1"/>
  <c r="I539" i="1"/>
  <c r="J539" i="1" s="1"/>
  <c r="F539" i="1"/>
  <c r="B539" i="1"/>
  <c r="A540" i="1"/>
  <c r="K539" i="1" l="1"/>
  <c r="H539" i="1"/>
  <c r="G539" i="1"/>
  <c r="I540" i="1"/>
  <c r="J540" i="1" s="1"/>
  <c r="F540" i="1"/>
  <c r="B540" i="1"/>
  <c r="A541" i="1"/>
  <c r="H540" i="1" l="1"/>
  <c r="G540" i="1"/>
  <c r="K540" i="1"/>
  <c r="I541" i="1"/>
  <c r="J541" i="1" s="1"/>
  <c r="F541" i="1"/>
  <c r="B541" i="1"/>
  <c r="A542" i="1"/>
  <c r="K541" i="1" l="1"/>
  <c r="H541" i="1"/>
  <c r="G541" i="1"/>
  <c r="I542" i="1"/>
  <c r="J542" i="1" s="1"/>
  <c r="F542" i="1"/>
  <c r="B542" i="1"/>
  <c r="A543" i="1"/>
  <c r="K542" i="1" l="1"/>
  <c r="H542" i="1"/>
  <c r="G542" i="1"/>
  <c r="I543" i="1"/>
  <c r="J543" i="1" s="1"/>
  <c r="F543" i="1"/>
  <c r="G543" i="1" s="1"/>
  <c r="B543" i="1"/>
  <c r="A544" i="1"/>
  <c r="K543" i="1" l="1"/>
  <c r="H543" i="1"/>
  <c r="I544" i="1"/>
  <c r="J544" i="1" s="1"/>
  <c r="F544" i="1"/>
  <c r="B544" i="1"/>
  <c r="A545" i="1"/>
  <c r="K544" i="1" l="1"/>
  <c r="H544" i="1"/>
  <c r="G544" i="1"/>
  <c r="I545" i="1"/>
  <c r="J545" i="1" s="1"/>
  <c r="F545" i="1"/>
  <c r="G545" i="1" s="1"/>
  <c r="B545" i="1"/>
  <c r="A546" i="1"/>
  <c r="K545" i="1" l="1"/>
  <c r="H545" i="1"/>
  <c r="I546" i="1"/>
  <c r="J546" i="1" s="1"/>
  <c r="F546" i="1"/>
  <c r="B546" i="1"/>
  <c r="A547" i="1"/>
  <c r="K546" i="1" l="1"/>
  <c r="H546" i="1"/>
  <c r="G546" i="1"/>
  <c r="I547" i="1"/>
  <c r="J547" i="1" s="1"/>
  <c r="F547" i="1"/>
  <c r="B547" i="1"/>
  <c r="A548" i="1"/>
  <c r="H547" i="1" l="1"/>
  <c r="G547" i="1"/>
  <c r="K547" i="1"/>
  <c r="I548" i="1"/>
  <c r="J548" i="1" s="1"/>
  <c r="F548" i="1"/>
  <c r="B548" i="1"/>
  <c r="A549" i="1"/>
  <c r="H548" i="1" l="1"/>
  <c r="G548" i="1"/>
  <c r="K548" i="1"/>
  <c r="I549" i="1"/>
  <c r="J549" i="1" s="1"/>
  <c r="F549" i="1"/>
  <c r="G549" i="1" s="1"/>
  <c r="B549" i="1"/>
  <c r="A550" i="1"/>
  <c r="K549" i="1" l="1"/>
  <c r="H549" i="1"/>
  <c r="I550" i="1"/>
  <c r="J550" i="1" s="1"/>
  <c r="F550" i="1"/>
  <c r="B550" i="1"/>
  <c r="A551" i="1"/>
  <c r="H550" i="1" l="1"/>
  <c r="G550" i="1"/>
  <c r="K550" i="1"/>
  <c r="F551" i="1"/>
  <c r="G551" i="1" s="1"/>
  <c r="I551" i="1"/>
  <c r="J551" i="1" s="1"/>
  <c r="B551" i="1"/>
  <c r="A552" i="1"/>
  <c r="H551" i="1" l="1"/>
  <c r="K551" i="1"/>
  <c r="I552" i="1"/>
  <c r="J552" i="1" s="1"/>
  <c r="F552" i="1"/>
  <c r="B552" i="1"/>
  <c r="A553" i="1"/>
  <c r="H552" i="1" l="1"/>
  <c r="G552" i="1"/>
  <c r="K552" i="1"/>
  <c r="I553" i="1"/>
  <c r="J553" i="1" s="1"/>
  <c r="F553" i="1"/>
  <c r="B553" i="1"/>
  <c r="A554" i="1"/>
  <c r="H553" i="1" l="1"/>
  <c r="G553" i="1"/>
  <c r="K553" i="1"/>
  <c r="I554" i="1"/>
  <c r="J554" i="1" s="1"/>
  <c r="F554" i="1"/>
  <c r="B554" i="1"/>
  <c r="A555" i="1"/>
  <c r="H554" i="1" l="1"/>
  <c r="G554" i="1"/>
  <c r="K554" i="1"/>
  <c r="I555" i="1"/>
  <c r="J555" i="1" s="1"/>
  <c r="F555" i="1"/>
  <c r="G555" i="1" s="1"/>
  <c r="B555" i="1"/>
  <c r="A556" i="1"/>
  <c r="H555" i="1" l="1"/>
  <c r="K555" i="1"/>
  <c r="I556" i="1"/>
  <c r="J556" i="1" s="1"/>
  <c r="F556" i="1"/>
  <c r="G556" i="1" s="1"/>
  <c r="B556" i="1"/>
  <c r="A557" i="1"/>
  <c r="H556" i="1" l="1"/>
  <c r="K556" i="1"/>
  <c r="I557" i="1"/>
  <c r="J557" i="1" s="1"/>
  <c r="F557" i="1"/>
  <c r="G557" i="1" s="1"/>
  <c r="B557" i="1"/>
  <c r="A558" i="1"/>
  <c r="H557" i="1" l="1"/>
  <c r="K557" i="1"/>
  <c r="I558" i="1"/>
  <c r="J558" i="1" s="1"/>
  <c r="F558" i="1"/>
  <c r="G558" i="1" s="1"/>
  <c r="B558" i="1"/>
  <c r="A559" i="1"/>
  <c r="H558" i="1" l="1"/>
  <c r="K558" i="1"/>
  <c r="I559" i="1"/>
  <c r="J559" i="1" s="1"/>
  <c r="F559" i="1"/>
  <c r="B559" i="1"/>
  <c r="A560" i="1"/>
  <c r="H559" i="1" l="1"/>
  <c r="G559" i="1"/>
  <c r="K559" i="1"/>
  <c r="I560" i="1"/>
  <c r="J560" i="1" s="1"/>
  <c r="F560" i="1"/>
  <c r="G560" i="1" s="1"/>
  <c r="B560" i="1"/>
  <c r="A561" i="1"/>
  <c r="H560" i="1" l="1"/>
  <c r="K560" i="1"/>
  <c r="I561" i="1"/>
  <c r="J561" i="1" s="1"/>
  <c r="F561" i="1"/>
  <c r="G561" i="1" s="1"/>
  <c r="B561" i="1"/>
  <c r="A562" i="1"/>
  <c r="H561" i="1" l="1"/>
  <c r="K561" i="1"/>
  <c r="I562" i="1"/>
  <c r="J562" i="1" s="1"/>
  <c r="F562" i="1"/>
  <c r="B562" i="1"/>
  <c r="A563" i="1"/>
  <c r="H562" i="1" l="1"/>
  <c r="G562" i="1"/>
  <c r="K562" i="1"/>
  <c r="I563" i="1"/>
  <c r="J563" i="1" s="1"/>
  <c r="F563" i="1"/>
  <c r="B563" i="1"/>
  <c r="A564" i="1"/>
  <c r="H563" i="1" l="1"/>
  <c r="G563" i="1"/>
  <c r="K563" i="1"/>
  <c r="I564" i="1"/>
  <c r="J564" i="1" s="1"/>
  <c r="F564" i="1"/>
  <c r="G564" i="1" s="1"/>
  <c r="B564" i="1"/>
  <c r="A565" i="1"/>
  <c r="K564" i="1" l="1"/>
  <c r="H564" i="1"/>
  <c r="I565" i="1"/>
  <c r="J565" i="1" s="1"/>
  <c r="F565" i="1"/>
  <c r="B565" i="1"/>
  <c r="A566" i="1"/>
  <c r="H565" i="1" l="1"/>
  <c r="G565" i="1"/>
  <c r="K565" i="1"/>
  <c r="I566" i="1"/>
  <c r="J566" i="1" s="1"/>
  <c r="F566" i="1"/>
  <c r="G566" i="1" s="1"/>
  <c r="B566" i="1"/>
  <c r="A567" i="1"/>
  <c r="K566" i="1" l="1"/>
  <c r="H566" i="1"/>
  <c r="F567" i="1" s="1"/>
  <c r="G567" i="1" s="1"/>
  <c r="I567" i="1"/>
  <c r="J567" i="1" s="1"/>
  <c r="B567" i="1"/>
  <c r="A568" i="1"/>
  <c r="H567" i="1" l="1"/>
  <c r="K567" i="1"/>
  <c r="I568" i="1"/>
  <c r="J568" i="1" s="1"/>
  <c r="F568" i="1"/>
  <c r="G568" i="1" s="1"/>
  <c r="B568" i="1"/>
  <c r="A569" i="1"/>
  <c r="K568" i="1" l="1"/>
  <c r="H568" i="1"/>
  <c r="I569" i="1"/>
  <c r="J569" i="1" s="1"/>
  <c r="F569" i="1"/>
  <c r="G569" i="1" s="1"/>
  <c r="B569" i="1"/>
  <c r="A570" i="1"/>
  <c r="K569" i="1" l="1"/>
  <c r="H569" i="1"/>
  <c r="I570" i="1"/>
  <c r="J570" i="1" s="1"/>
  <c r="F570" i="1"/>
  <c r="G570" i="1" s="1"/>
  <c r="B570" i="1"/>
  <c r="A571" i="1"/>
  <c r="K570" i="1" l="1"/>
  <c r="H570" i="1"/>
  <c r="I571" i="1"/>
  <c r="J571" i="1" s="1"/>
  <c r="F571" i="1"/>
  <c r="G571" i="1" s="1"/>
  <c r="B571" i="1"/>
  <c r="A572" i="1"/>
  <c r="K571" i="1" l="1"/>
  <c r="H571" i="1"/>
  <c r="I572" i="1"/>
  <c r="J572" i="1" s="1"/>
  <c r="F572" i="1"/>
  <c r="G572" i="1" s="1"/>
  <c r="B572" i="1"/>
  <c r="A573" i="1"/>
  <c r="K572" i="1" l="1"/>
  <c r="H572" i="1"/>
  <c r="I573" i="1"/>
  <c r="J573" i="1" s="1"/>
  <c r="F573" i="1"/>
  <c r="G573" i="1" s="1"/>
  <c r="B573" i="1"/>
  <c r="A574" i="1"/>
  <c r="K573" i="1" l="1"/>
  <c r="H573" i="1"/>
  <c r="I574" i="1"/>
  <c r="J574" i="1" s="1"/>
  <c r="F574" i="1"/>
  <c r="B574" i="1"/>
  <c r="A575" i="1"/>
  <c r="K574" i="1" l="1"/>
  <c r="H574" i="1"/>
  <c r="G574" i="1"/>
  <c r="I575" i="1"/>
  <c r="J575" i="1" s="1"/>
  <c r="F575" i="1"/>
  <c r="B575" i="1"/>
  <c r="A576" i="1"/>
  <c r="H575" i="1" l="1"/>
  <c r="G575" i="1"/>
  <c r="K575" i="1"/>
  <c r="I576" i="1"/>
  <c r="J576" i="1" s="1"/>
  <c r="F576" i="1"/>
  <c r="G576" i="1" s="1"/>
  <c r="B576" i="1"/>
  <c r="A577" i="1"/>
  <c r="H576" i="1" l="1"/>
  <c r="K576" i="1"/>
  <c r="I577" i="1"/>
  <c r="J577" i="1" s="1"/>
  <c r="F577" i="1"/>
  <c r="G577" i="1" s="1"/>
  <c r="B577" i="1"/>
  <c r="A578" i="1"/>
  <c r="K577" i="1" l="1"/>
  <c r="H577" i="1"/>
  <c r="I578" i="1"/>
  <c r="J578" i="1" s="1"/>
  <c r="F578" i="1"/>
  <c r="G578" i="1" s="1"/>
  <c r="B578" i="1"/>
  <c r="A579" i="1"/>
  <c r="H578" i="1" l="1"/>
  <c r="K578" i="1"/>
  <c r="I579" i="1"/>
  <c r="J579" i="1" s="1"/>
  <c r="F579" i="1"/>
  <c r="G579" i="1" s="1"/>
  <c r="B579" i="1"/>
  <c r="A580" i="1"/>
  <c r="K579" i="1" l="1"/>
  <c r="H579" i="1"/>
  <c r="I580" i="1"/>
  <c r="J580" i="1" s="1"/>
  <c r="F580" i="1"/>
  <c r="B580" i="1"/>
  <c r="A581" i="1"/>
  <c r="K580" i="1" l="1"/>
  <c r="H580" i="1"/>
  <c r="G580" i="1"/>
  <c r="I581" i="1"/>
  <c r="J581" i="1" s="1"/>
  <c r="F581" i="1"/>
  <c r="G581" i="1" s="1"/>
  <c r="B581" i="1"/>
  <c r="A582" i="1"/>
  <c r="K581" i="1" l="1"/>
  <c r="H581" i="1"/>
  <c r="I582" i="1"/>
  <c r="J582" i="1" s="1"/>
  <c r="F582" i="1"/>
  <c r="B582" i="1"/>
  <c r="A583" i="1"/>
  <c r="K582" i="1" l="1"/>
  <c r="H582" i="1"/>
  <c r="G582" i="1"/>
  <c r="F583" i="1"/>
  <c r="G583" i="1" s="1"/>
  <c r="I583" i="1"/>
  <c r="J583" i="1" s="1"/>
  <c r="B583" i="1"/>
  <c r="A584" i="1"/>
  <c r="K583" i="1" l="1"/>
  <c r="H583" i="1"/>
  <c r="I584" i="1"/>
  <c r="J584" i="1" s="1"/>
  <c r="F584" i="1"/>
  <c r="B584" i="1"/>
  <c r="A585" i="1"/>
  <c r="K584" i="1" l="1"/>
  <c r="H584" i="1"/>
  <c r="G584" i="1"/>
  <c r="I585" i="1"/>
  <c r="J585" i="1" s="1"/>
  <c r="F585" i="1"/>
  <c r="B585" i="1"/>
  <c r="A586" i="1"/>
  <c r="K585" i="1" l="1"/>
  <c r="H585" i="1"/>
  <c r="G585" i="1"/>
  <c r="I586" i="1"/>
  <c r="F586" i="1"/>
  <c r="B586" i="1"/>
  <c r="A587" i="1"/>
  <c r="H586" i="1" l="1"/>
  <c r="G586" i="1"/>
  <c r="K586" i="1"/>
  <c r="J586" i="1"/>
  <c r="I587" i="1"/>
  <c r="J587" i="1" s="1"/>
  <c r="F587" i="1"/>
  <c r="G587" i="1" s="1"/>
  <c r="B587" i="1"/>
  <c r="A588" i="1"/>
  <c r="H587" i="1" l="1"/>
  <c r="K587" i="1"/>
  <c r="I588" i="1"/>
  <c r="J588" i="1" s="1"/>
  <c r="F588" i="1"/>
  <c r="G588" i="1" s="1"/>
  <c r="B588" i="1"/>
  <c r="A589" i="1"/>
  <c r="H588" i="1" l="1"/>
  <c r="K588" i="1"/>
  <c r="I589" i="1"/>
  <c r="J589" i="1" s="1"/>
  <c r="F589" i="1"/>
  <c r="G589" i="1" s="1"/>
  <c r="B589" i="1"/>
  <c r="A590" i="1"/>
  <c r="K589" i="1" l="1"/>
  <c r="H589" i="1"/>
  <c r="I590" i="1"/>
  <c r="J590" i="1" s="1"/>
  <c r="F590" i="1"/>
  <c r="G590" i="1" s="1"/>
  <c r="B590" i="1"/>
  <c r="A591" i="1"/>
  <c r="H590" i="1" l="1"/>
  <c r="K590" i="1"/>
  <c r="I591" i="1"/>
  <c r="J591" i="1" s="1"/>
  <c r="F591" i="1"/>
  <c r="B591" i="1"/>
  <c r="A592" i="1"/>
  <c r="K591" i="1" l="1"/>
  <c r="H591" i="1"/>
  <c r="G591" i="1"/>
  <c r="I592" i="1"/>
  <c r="J592" i="1" s="1"/>
  <c r="F592" i="1"/>
  <c r="B592" i="1"/>
  <c r="A593" i="1"/>
  <c r="H592" i="1" l="1"/>
  <c r="G592" i="1"/>
  <c r="K592" i="1"/>
  <c r="I593" i="1"/>
  <c r="J593" i="1" s="1"/>
  <c r="F593" i="1"/>
  <c r="G593" i="1" s="1"/>
  <c r="B593" i="1"/>
  <c r="A594" i="1"/>
  <c r="H593" i="1" l="1"/>
  <c r="K593" i="1"/>
  <c r="I594" i="1"/>
  <c r="J594" i="1" s="1"/>
  <c r="F594" i="1"/>
  <c r="G594" i="1" s="1"/>
  <c r="B594" i="1"/>
  <c r="A595" i="1"/>
  <c r="H594" i="1" l="1"/>
  <c r="K594" i="1"/>
  <c r="I595" i="1"/>
  <c r="J595" i="1" s="1"/>
  <c r="F595" i="1"/>
  <c r="G595" i="1" s="1"/>
  <c r="B595" i="1"/>
  <c r="A596" i="1"/>
  <c r="K595" i="1" l="1"/>
  <c r="H595" i="1"/>
  <c r="I596" i="1"/>
  <c r="J596" i="1" s="1"/>
  <c r="F596" i="1"/>
  <c r="G596" i="1" s="1"/>
  <c r="B596" i="1"/>
  <c r="A597" i="1"/>
  <c r="K596" i="1" l="1"/>
  <c r="H596" i="1"/>
  <c r="I597" i="1"/>
  <c r="J597" i="1" s="1"/>
  <c r="F597" i="1"/>
  <c r="B597" i="1"/>
  <c r="A598" i="1"/>
  <c r="K597" i="1" l="1"/>
  <c r="H597" i="1"/>
  <c r="G597" i="1"/>
  <c r="I598" i="1"/>
  <c r="J598" i="1" s="1"/>
  <c r="F598" i="1"/>
  <c r="G598" i="1" s="1"/>
  <c r="B598" i="1"/>
  <c r="A599" i="1"/>
  <c r="K598" i="1" l="1"/>
  <c r="H598" i="1"/>
  <c r="I599" i="1"/>
  <c r="J599" i="1" s="1"/>
  <c r="F599" i="1"/>
  <c r="B599" i="1"/>
  <c r="A600" i="1"/>
  <c r="K599" i="1" l="1"/>
  <c r="H599" i="1"/>
  <c r="G599" i="1"/>
  <c r="I600" i="1"/>
  <c r="J600" i="1" s="1"/>
  <c r="F600" i="1"/>
  <c r="B600" i="1"/>
  <c r="A601" i="1"/>
  <c r="H600" i="1" l="1"/>
  <c r="G600" i="1"/>
  <c r="K600" i="1"/>
  <c r="I601" i="1"/>
  <c r="J601" i="1" s="1"/>
  <c r="F601" i="1"/>
  <c r="B601" i="1"/>
  <c r="A602" i="1"/>
  <c r="K601" i="1" l="1"/>
  <c r="H601" i="1"/>
  <c r="G601" i="1"/>
  <c r="I602" i="1"/>
  <c r="J602" i="1" s="1"/>
  <c r="F602" i="1"/>
  <c r="G602" i="1" s="1"/>
  <c r="B602" i="1"/>
  <c r="A603" i="1"/>
  <c r="K602" i="1" l="1"/>
  <c r="H602" i="1"/>
  <c r="I603" i="1"/>
  <c r="J603" i="1" s="1"/>
  <c r="F603" i="1"/>
  <c r="B603" i="1"/>
  <c r="A604" i="1"/>
  <c r="K603" i="1" l="1"/>
  <c r="H603" i="1"/>
  <c r="G603" i="1"/>
  <c r="I604" i="1"/>
  <c r="J604" i="1" s="1"/>
  <c r="F604" i="1"/>
  <c r="B604" i="1"/>
  <c r="A605" i="1"/>
  <c r="H604" i="1" l="1"/>
  <c r="G604" i="1"/>
  <c r="K604" i="1"/>
  <c r="I605" i="1"/>
  <c r="J605" i="1" s="1"/>
  <c r="F605" i="1"/>
  <c r="G605" i="1" s="1"/>
  <c r="B605" i="1"/>
  <c r="A606" i="1"/>
  <c r="K605" i="1" l="1"/>
  <c r="H605" i="1"/>
  <c r="I606" i="1"/>
  <c r="J606" i="1" s="1"/>
  <c r="F606" i="1"/>
  <c r="G606" i="1" s="1"/>
  <c r="B606" i="1"/>
  <c r="A607" i="1"/>
  <c r="K606" i="1" l="1"/>
  <c r="H606" i="1"/>
  <c r="I607" i="1"/>
  <c r="J607" i="1" s="1"/>
  <c r="F607" i="1"/>
  <c r="G607" i="1" s="1"/>
  <c r="B607" i="1"/>
  <c r="A608" i="1"/>
  <c r="K607" i="1" l="1"/>
  <c r="H607" i="1"/>
  <c r="I608" i="1"/>
  <c r="J608" i="1" s="1"/>
  <c r="F608" i="1"/>
  <c r="G608" i="1" s="1"/>
  <c r="B608" i="1"/>
  <c r="A609" i="1"/>
  <c r="H608" i="1" l="1"/>
  <c r="K608" i="1"/>
  <c r="I609" i="1"/>
  <c r="J609" i="1" s="1"/>
  <c r="F609" i="1"/>
  <c r="G609" i="1" s="1"/>
  <c r="B609" i="1"/>
  <c r="A610" i="1"/>
  <c r="H609" i="1" l="1"/>
  <c r="K609" i="1"/>
  <c r="I610" i="1"/>
  <c r="J610" i="1" s="1"/>
  <c r="F610" i="1"/>
  <c r="B610" i="1"/>
  <c r="A611" i="1"/>
  <c r="H610" i="1" l="1"/>
  <c r="G610" i="1"/>
  <c r="K610" i="1"/>
  <c r="I611" i="1"/>
  <c r="J611" i="1" s="1"/>
  <c r="F611" i="1"/>
  <c r="B611" i="1"/>
  <c r="A612" i="1"/>
  <c r="H611" i="1" l="1"/>
  <c r="G611" i="1"/>
  <c r="K611" i="1"/>
  <c r="I612" i="1"/>
  <c r="J612" i="1" s="1"/>
  <c r="F612" i="1"/>
  <c r="B612" i="1"/>
  <c r="A613" i="1"/>
  <c r="H612" i="1" l="1"/>
  <c r="G612" i="1"/>
  <c r="K612" i="1"/>
  <c r="I613" i="1"/>
  <c r="J613" i="1" s="1"/>
  <c r="F613" i="1"/>
  <c r="B613" i="1"/>
  <c r="A614" i="1"/>
  <c r="H613" i="1" l="1"/>
  <c r="G613" i="1"/>
  <c r="K613" i="1"/>
  <c r="I614" i="1"/>
  <c r="J614" i="1" s="1"/>
  <c r="F614" i="1"/>
  <c r="G614" i="1" s="1"/>
  <c r="B614" i="1"/>
  <c r="A615" i="1"/>
  <c r="H614" i="1" l="1"/>
  <c r="K614" i="1"/>
  <c r="F615" i="1"/>
  <c r="G615" i="1" s="1"/>
  <c r="I615" i="1"/>
  <c r="J615" i="1" s="1"/>
  <c r="B615" i="1"/>
  <c r="A616" i="1"/>
  <c r="K615" i="1" l="1"/>
  <c r="H615" i="1"/>
  <c r="I616" i="1"/>
  <c r="J616" i="1" s="1"/>
  <c r="F616" i="1"/>
  <c r="G616" i="1" s="1"/>
  <c r="B616" i="1"/>
  <c r="A617" i="1"/>
  <c r="H616" i="1" l="1"/>
  <c r="K616" i="1"/>
  <c r="I617" i="1"/>
  <c r="J617" i="1" s="1"/>
  <c r="F617" i="1"/>
  <c r="B617" i="1"/>
  <c r="A618" i="1"/>
  <c r="H617" i="1" l="1"/>
  <c r="G617" i="1"/>
  <c r="K617" i="1"/>
  <c r="I618" i="1"/>
  <c r="J618" i="1" s="1"/>
  <c r="F618" i="1"/>
  <c r="G618" i="1" s="1"/>
  <c r="B618" i="1"/>
  <c r="A619" i="1"/>
  <c r="H618" i="1" l="1"/>
  <c r="K618" i="1"/>
  <c r="I619" i="1"/>
  <c r="J619" i="1" s="1"/>
  <c r="F619" i="1"/>
  <c r="G619" i="1" s="1"/>
  <c r="B619" i="1"/>
  <c r="A620" i="1"/>
  <c r="K619" i="1" l="1"/>
  <c r="H619" i="1"/>
  <c r="I620" i="1"/>
  <c r="J620" i="1" s="1"/>
  <c r="F620" i="1"/>
  <c r="G620" i="1" s="1"/>
  <c r="B620" i="1"/>
  <c r="A621" i="1"/>
  <c r="K620" i="1" l="1"/>
  <c r="H620" i="1"/>
  <c r="I621" i="1"/>
  <c r="J621" i="1" s="1"/>
  <c r="F621" i="1"/>
  <c r="B621" i="1"/>
  <c r="A622" i="1"/>
  <c r="K621" i="1" l="1"/>
  <c r="H621" i="1"/>
  <c r="G621" i="1"/>
  <c r="I622" i="1"/>
  <c r="J622" i="1" s="1"/>
  <c r="F622" i="1"/>
  <c r="G622" i="1" s="1"/>
  <c r="B622" i="1"/>
  <c r="A623" i="1"/>
  <c r="K622" i="1" l="1"/>
  <c r="H622" i="1"/>
  <c r="I623" i="1"/>
  <c r="J623" i="1" s="1"/>
  <c r="F623" i="1"/>
  <c r="G623" i="1" s="1"/>
  <c r="B623" i="1"/>
  <c r="A624" i="1"/>
  <c r="H623" i="1" l="1"/>
  <c r="K623" i="1"/>
  <c r="I624" i="1"/>
  <c r="J624" i="1" s="1"/>
  <c r="F624" i="1"/>
  <c r="B624" i="1"/>
  <c r="A625" i="1"/>
  <c r="K624" i="1" l="1"/>
  <c r="H624" i="1"/>
  <c r="G624" i="1"/>
  <c r="I625" i="1"/>
  <c r="J625" i="1" s="1"/>
  <c r="F625" i="1"/>
  <c r="G625" i="1" s="1"/>
  <c r="B625" i="1"/>
  <c r="A626" i="1"/>
  <c r="K625" i="1" l="1"/>
  <c r="H625" i="1"/>
  <c r="I626" i="1"/>
  <c r="J626" i="1" s="1"/>
  <c r="F626" i="1"/>
  <c r="B626" i="1"/>
  <c r="A627" i="1"/>
  <c r="H626" i="1" l="1"/>
  <c r="G626" i="1"/>
  <c r="K626" i="1"/>
  <c r="I627" i="1"/>
  <c r="J627" i="1" s="1"/>
  <c r="F627" i="1"/>
  <c r="G627" i="1" s="1"/>
  <c r="B627" i="1"/>
  <c r="A628" i="1"/>
  <c r="K627" i="1" l="1"/>
  <c r="H627" i="1"/>
  <c r="I628" i="1"/>
  <c r="J628" i="1" s="1"/>
  <c r="F628" i="1"/>
  <c r="G628" i="1" s="1"/>
  <c r="B628" i="1"/>
  <c r="A629" i="1"/>
  <c r="K628" i="1" l="1"/>
  <c r="H628" i="1"/>
  <c r="I629" i="1"/>
  <c r="J629" i="1" s="1"/>
  <c r="F629" i="1"/>
  <c r="B629" i="1"/>
  <c r="A630" i="1"/>
  <c r="H629" i="1" l="1"/>
  <c r="G629" i="1"/>
  <c r="K629" i="1"/>
  <c r="I630" i="1"/>
  <c r="J630" i="1" s="1"/>
  <c r="F630" i="1"/>
  <c r="G630" i="1" s="1"/>
  <c r="B630" i="1"/>
  <c r="A631" i="1"/>
  <c r="K630" i="1" l="1"/>
  <c r="H630" i="1"/>
  <c r="F631" i="1"/>
  <c r="G631" i="1" s="1"/>
  <c r="I631" i="1"/>
  <c r="J631" i="1" s="1"/>
  <c r="B631" i="1"/>
  <c r="A632" i="1"/>
  <c r="K631" i="1" l="1"/>
  <c r="H631" i="1"/>
  <c r="I632" i="1"/>
  <c r="J632" i="1" s="1"/>
  <c r="F632" i="1"/>
  <c r="B632" i="1"/>
  <c r="A633" i="1"/>
  <c r="K632" i="1" l="1"/>
  <c r="H632" i="1"/>
  <c r="G632" i="1"/>
  <c r="I633" i="1"/>
  <c r="J633" i="1" s="1"/>
  <c r="F633" i="1"/>
  <c r="G633" i="1" s="1"/>
  <c r="B633" i="1"/>
  <c r="A634" i="1"/>
  <c r="K633" i="1" l="1"/>
  <c r="H633" i="1"/>
  <c r="I634" i="1"/>
  <c r="J634" i="1" s="1"/>
  <c r="F634" i="1"/>
  <c r="G634" i="1" s="1"/>
  <c r="B634" i="1"/>
  <c r="A635" i="1"/>
  <c r="K634" i="1" l="1"/>
  <c r="H634" i="1"/>
  <c r="I635" i="1"/>
  <c r="J635" i="1" s="1"/>
  <c r="F635" i="1"/>
  <c r="B635" i="1"/>
  <c r="A636" i="1"/>
  <c r="H635" i="1" l="1"/>
  <c r="G635" i="1"/>
  <c r="K635" i="1"/>
  <c r="I636" i="1"/>
  <c r="J636" i="1" s="1"/>
  <c r="F636" i="1"/>
  <c r="G636" i="1" s="1"/>
  <c r="B636" i="1"/>
  <c r="A637" i="1"/>
  <c r="K636" i="1" l="1"/>
  <c r="H636" i="1"/>
  <c r="I637" i="1"/>
  <c r="J637" i="1" s="1"/>
  <c r="F637" i="1"/>
  <c r="B637" i="1"/>
  <c r="A638" i="1"/>
  <c r="H637" i="1" l="1"/>
  <c r="G637" i="1"/>
  <c r="K637" i="1"/>
  <c r="I638" i="1"/>
  <c r="J638" i="1" s="1"/>
  <c r="F638" i="1"/>
  <c r="G638" i="1" s="1"/>
  <c r="B638" i="1"/>
  <c r="A639" i="1"/>
  <c r="H638" i="1" l="1"/>
  <c r="K638" i="1"/>
  <c r="I639" i="1"/>
  <c r="J639" i="1" s="1"/>
  <c r="F639" i="1"/>
  <c r="G639" i="1" s="1"/>
  <c r="B639" i="1"/>
  <c r="A640" i="1"/>
  <c r="H639" i="1" l="1"/>
  <c r="K639" i="1"/>
  <c r="I640" i="1"/>
  <c r="J640" i="1" s="1"/>
  <c r="F640" i="1"/>
  <c r="B640" i="1"/>
  <c r="A641" i="1"/>
  <c r="K640" i="1" l="1"/>
  <c r="H640" i="1"/>
  <c r="G640" i="1"/>
  <c r="I641" i="1"/>
  <c r="J641" i="1" s="1"/>
  <c r="F641" i="1"/>
  <c r="G641" i="1" s="1"/>
  <c r="B641" i="1"/>
  <c r="A642" i="1"/>
  <c r="H641" i="1" l="1"/>
  <c r="K641" i="1"/>
  <c r="I642" i="1"/>
  <c r="J642" i="1" s="1"/>
  <c r="F642" i="1"/>
  <c r="G642" i="1" s="1"/>
  <c r="B642" i="1"/>
  <c r="A643" i="1"/>
  <c r="K642" i="1" l="1"/>
  <c r="H642" i="1"/>
  <c r="I643" i="1"/>
  <c r="J643" i="1" s="1"/>
  <c r="F643" i="1"/>
  <c r="G643" i="1" s="1"/>
  <c r="B643" i="1"/>
  <c r="A644" i="1"/>
  <c r="K643" i="1" l="1"/>
  <c r="H643" i="1"/>
  <c r="I644" i="1"/>
  <c r="J644" i="1" s="1"/>
  <c r="F644" i="1"/>
  <c r="B644" i="1"/>
  <c r="A645" i="1"/>
  <c r="H644" i="1" l="1"/>
  <c r="G644" i="1"/>
  <c r="K644" i="1"/>
  <c r="I645" i="1"/>
  <c r="J645" i="1" s="1"/>
  <c r="F645" i="1"/>
  <c r="B645" i="1"/>
  <c r="A646" i="1"/>
  <c r="H645" i="1" l="1"/>
  <c r="G645" i="1"/>
  <c r="K645" i="1"/>
  <c r="I646" i="1"/>
  <c r="J646" i="1" s="1"/>
  <c r="F646" i="1"/>
  <c r="G646" i="1" s="1"/>
  <c r="B646" i="1"/>
  <c r="A647" i="1"/>
  <c r="K646" i="1" l="1"/>
  <c r="H646" i="1"/>
  <c r="F647" i="1"/>
  <c r="G647" i="1" s="1"/>
  <c r="I647" i="1"/>
  <c r="J647" i="1" s="1"/>
  <c r="B647" i="1"/>
  <c r="A648" i="1"/>
  <c r="H647" i="1" l="1"/>
  <c r="K647" i="1"/>
  <c r="I648" i="1"/>
  <c r="J648" i="1" s="1"/>
  <c r="F648" i="1"/>
  <c r="G648" i="1" s="1"/>
  <c r="B648" i="1"/>
  <c r="A649" i="1"/>
  <c r="K648" i="1" l="1"/>
  <c r="H648" i="1"/>
  <c r="I649" i="1"/>
  <c r="J649" i="1" s="1"/>
  <c r="F649" i="1"/>
  <c r="G649" i="1" s="1"/>
  <c r="B649" i="1"/>
  <c r="A650" i="1"/>
  <c r="K649" i="1" l="1"/>
  <c r="H649" i="1"/>
  <c r="I650" i="1"/>
  <c r="J650" i="1" s="1"/>
  <c r="F650" i="1"/>
  <c r="B650" i="1"/>
  <c r="A651" i="1"/>
  <c r="H650" i="1" l="1"/>
  <c r="G650" i="1"/>
  <c r="K650" i="1"/>
  <c r="I651" i="1"/>
  <c r="J651" i="1" s="1"/>
  <c r="F651" i="1"/>
  <c r="G651" i="1" s="1"/>
  <c r="B651" i="1"/>
  <c r="A652" i="1"/>
  <c r="H651" i="1" l="1"/>
  <c r="K651" i="1"/>
  <c r="I652" i="1"/>
  <c r="J652" i="1" s="1"/>
  <c r="F652" i="1"/>
  <c r="B652" i="1"/>
  <c r="A653" i="1"/>
  <c r="K652" i="1" l="1"/>
  <c r="H652" i="1"/>
  <c r="G652" i="1"/>
  <c r="I653" i="1"/>
  <c r="J653" i="1" s="1"/>
  <c r="F653" i="1"/>
  <c r="G653" i="1" s="1"/>
  <c r="B653" i="1"/>
  <c r="A654" i="1"/>
  <c r="K653" i="1" l="1"/>
  <c r="H653" i="1"/>
  <c r="I654" i="1"/>
  <c r="F654" i="1"/>
  <c r="B654" i="1"/>
  <c r="A655" i="1"/>
  <c r="H654" i="1" l="1"/>
  <c r="G654" i="1"/>
  <c r="K654" i="1"/>
  <c r="J654" i="1"/>
  <c r="I655" i="1"/>
  <c r="J655" i="1" s="1"/>
  <c r="F655" i="1"/>
  <c r="G655" i="1" s="1"/>
  <c r="B655" i="1"/>
  <c r="A656" i="1"/>
  <c r="K655" i="1" l="1"/>
  <c r="H655" i="1"/>
  <c r="I656" i="1"/>
  <c r="J656" i="1" s="1"/>
  <c r="F656" i="1"/>
  <c r="B656" i="1"/>
  <c r="A657" i="1"/>
  <c r="H656" i="1" l="1"/>
  <c r="G656" i="1"/>
  <c r="K656" i="1"/>
  <c r="I657" i="1"/>
  <c r="J657" i="1" s="1"/>
  <c r="F657" i="1"/>
  <c r="G657" i="1" s="1"/>
  <c r="B657" i="1"/>
  <c r="A658" i="1"/>
  <c r="K657" i="1" l="1"/>
  <c r="H657" i="1"/>
  <c r="I658" i="1"/>
  <c r="J658" i="1" s="1"/>
  <c r="F658" i="1"/>
  <c r="G658" i="1" s="1"/>
  <c r="B658" i="1"/>
  <c r="A659" i="1"/>
  <c r="K658" i="1" l="1"/>
  <c r="H658" i="1"/>
  <c r="I659" i="1"/>
  <c r="J659" i="1" s="1"/>
  <c r="F659" i="1"/>
  <c r="B659" i="1"/>
  <c r="A660" i="1"/>
  <c r="K659" i="1" l="1"/>
  <c r="H659" i="1"/>
  <c r="G659" i="1"/>
  <c r="I660" i="1"/>
  <c r="J660" i="1" s="1"/>
  <c r="F660" i="1"/>
  <c r="B660" i="1"/>
  <c r="A661" i="1"/>
  <c r="H660" i="1" l="1"/>
  <c r="G660" i="1"/>
  <c r="K660" i="1"/>
  <c r="I661" i="1"/>
  <c r="J661" i="1" s="1"/>
  <c r="F661" i="1"/>
  <c r="G661" i="1" s="1"/>
  <c r="B661" i="1"/>
  <c r="A662" i="1"/>
  <c r="K661" i="1" l="1"/>
  <c r="H661" i="1"/>
  <c r="I662" i="1"/>
  <c r="J662" i="1" s="1"/>
  <c r="F662" i="1"/>
  <c r="B662" i="1"/>
  <c r="A663" i="1"/>
  <c r="H662" i="1" l="1"/>
  <c r="G662" i="1"/>
  <c r="K662" i="1"/>
  <c r="F663" i="1"/>
  <c r="I663" i="1"/>
  <c r="J663" i="1" s="1"/>
  <c r="B663" i="1"/>
  <c r="A664" i="1"/>
  <c r="H663" i="1" l="1"/>
  <c r="G663" i="1"/>
  <c r="K663" i="1"/>
  <c r="I664" i="1"/>
  <c r="J664" i="1" s="1"/>
  <c r="F664" i="1"/>
  <c r="G664" i="1" s="1"/>
  <c r="B664" i="1"/>
  <c r="A665" i="1"/>
  <c r="H664" i="1" l="1"/>
  <c r="K664" i="1"/>
  <c r="I665" i="1"/>
  <c r="J665" i="1" s="1"/>
  <c r="F665" i="1"/>
  <c r="B665" i="1"/>
  <c r="A666" i="1"/>
  <c r="K665" i="1" l="1"/>
  <c r="H665" i="1"/>
  <c r="G665" i="1"/>
  <c r="I666" i="1"/>
  <c r="J666" i="1" s="1"/>
  <c r="F666" i="1"/>
  <c r="B666" i="1"/>
  <c r="A667" i="1"/>
  <c r="H666" i="1" l="1"/>
  <c r="G666" i="1"/>
  <c r="K666" i="1"/>
  <c r="I667" i="1"/>
  <c r="J667" i="1" s="1"/>
  <c r="F667" i="1"/>
  <c r="G667" i="1" s="1"/>
  <c r="B667" i="1"/>
  <c r="A668" i="1"/>
  <c r="K667" i="1" l="1"/>
  <c r="H667" i="1"/>
  <c r="I668" i="1"/>
  <c r="J668" i="1" s="1"/>
  <c r="F668" i="1"/>
  <c r="G668" i="1" s="1"/>
  <c r="B668" i="1"/>
  <c r="A669" i="1"/>
  <c r="H668" i="1" l="1"/>
  <c r="K668" i="1"/>
  <c r="I669" i="1"/>
  <c r="J669" i="1" s="1"/>
  <c r="F669" i="1"/>
  <c r="B669" i="1"/>
  <c r="A670" i="1"/>
  <c r="K669" i="1" l="1"/>
  <c r="H669" i="1"/>
  <c r="G669" i="1"/>
  <c r="I670" i="1"/>
  <c r="F670" i="1"/>
  <c r="B670" i="1"/>
  <c r="A671" i="1"/>
  <c r="H670" i="1" l="1"/>
  <c r="G670" i="1"/>
  <c r="K670" i="1"/>
  <c r="J670" i="1"/>
  <c r="I671" i="1"/>
  <c r="J671" i="1" s="1"/>
  <c r="F671" i="1"/>
  <c r="B671" i="1"/>
  <c r="A672" i="1"/>
  <c r="H671" i="1" l="1"/>
  <c r="G671" i="1"/>
  <c r="K671" i="1"/>
  <c r="I672" i="1"/>
  <c r="J672" i="1" s="1"/>
  <c r="F672" i="1"/>
  <c r="G672" i="1" s="1"/>
  <c r="B672" i="1"/>
  <c r="A673" i="1"/>
  <c r="K672" i="1" l="1"/>
  <c r="H672" i="1"/>
  <c r="I673" i="1"/>
  <c r="J673" i="1" s="1"/>
  <c r="F673" i="1"/>
  <c r="G673" i="1" s="1"/>
  <c r="B673" i="1"/>
  <c r="A674" i="1"/>
  <c r="H673" i="1" l="1"/>
  <c r="K673" i="1"/>
  <c r="I674" i="1"/>
  <c r="J674" i="1" s="1"/>
  <c r="F674" i="1"/>
  <c r="B674" i="1"/>
  <c r="A675" i="1"/>
  <c r="K674" i="1" l="1"/>
  <c r="H674" i="1"/>
  <c r="G674" i="1"/>
  <c r="I675" i="1"/>
  <c r="J675" i="1" s="1"/>
  <c r="F675" i="1"/>
  <c r="B675" i="1"/>
  <c r="A676" i="1"/>
  <c r="H675" i="1" l="1"/>
  <c r="G675" i="1"/>
  <c r="K675" i="1"/>
  <c r="I676" i="1"/>
  <c r="J676" i="1" s="1"/>
  <c r="F676" i="1"/>
  <c r="B676" i="1"/>
  <c r="A677" i="1"/>
  <c r="H676" i="1" l="1"/>
  <c r="G676" i="1"/>
  <c r="K676" i="1"/>
  <c r="I677" i="1"/>
  <c r="J677" i="1" s="1"/>
  <c r="F677" i="1"/>
  <c r="B677" i="1"/>
  <c r="A678" i="1"/>
  <c r="K677" i="1" l="1"/>
  <c r="H677" i="1"/>
  <c r="G677" i="1"/>
  <c r="I678" i="1"/>
  <c r="J678" i="1" s="1"/>
  <c r="F678" i="1"/>
  <c r="G678" i="1" s="1"/>
  <c r="B678" i="1"/>
  <c r="A679" i="1"/>
  <c r="H678" i="1" l="1"/>
  <c r="K678" i="1"/>
  <c r="F679" i="1"/>
  <c r="G679" i="1" s="1"/>
  <c r="I679" i="1"/>
  <c r="J679" i="1" s="1"/>
  <c r="B679" i="1"/>
  <c r="A680" i="1"/>
  <c r="K679" i="1" l="1"/>
  <c r="H679" i="1"/>
  <c r="I680" i="1"/>
  <c r="J680" i="1" s="1"/>
  <c r="F680" i="1"/>
  <c r="G680" i="1" s="1"/>
  <c r="B680" i="1"/>
  <c r="A681" i="1"/>
  <c r="K680" i="1" l="1"/>
  <c r="H680" i="1"/>
  <c r="I681" i="1"/>
  <c r="J681" i="1" s="1"/>
  <c r="F681" i="1"/>
  <c r="G681" i="1" s="1"/>
  <c r="B681" i="1"/>
  <c r="A682" i="1"/>
  <c r="H681" i="1" l="1"/>
  <c r="K681" i="1"/>
  <c r="I682" i="1"/>
  <c r="J682" i="1" s="1"/>
  <c r="F682" i="1"/>
  <c r="G682" i="1" s="1"/>
  <c r="B682" i="1"/>
  <c r="A683" i="1"/>
  <c r="K682" i="1" l="1"/>
  <c r="H682" i="1"/>
  <c r="I683" i="1"/>
  <c r="J683" i="1" s="1"/>
  <c r="F683" i="1"/>
  <c r="G683" i="1" s="1"/>
  <c r="B683" i="1"/>
  <c r="A684" i="1"/>
  <c r="K683" i="1" l="1"/>
  <c r="H683" i="1"/>
  <c r="I684" i="1"/>
  <c r="J684" i="1" s="1"/>
  <c r="F684" i="1"/>
  <c r="B684" i="1"/>
  <c r="A685" i="1"/>
  <c r="K684" i="1" l="1"/>
  <c r="H684" i="1"/>
  <c r="G684" i="1"/>
  <c r="I685" i="1"/>
  <c r="J685" i="1" s="1"/>
  <c r="F685" i="1"/>
  <c r="G685" i="1" s="1"/>
  <c r="B685" i="1"/>
  <c r="A686" i="1"/>
  <c r="H685" i="1" l="1"/>
  <c r="K685" i="1"/>
  <c r="I686" i="1"/>
  <c r="J686" i="1" s="1"/>
  <c r="F686" i="1"/>
  <c r="G686" i="1" s="1"/>
  <c r="B686" i="1"/>
  <c r="A687" i="1"/>
  <c r="K686" i="1" l="1"/>
  <c r="H686" i="1"/>
  <c r="I687" i="1"/>
  <c r="J687" i="1" s="1"/>
  <c r="F687" i="1"/>
  <c r="G687" i="1" s="1"/>
  <c r="B687" i="1"/>
  <c r="A688" i="1"/>
  <c r="H687" i="1" l="1"/>
  <c r="K687" i="1"/>
  <c r="I688" i="1"/>
  <c r="J688" i="1" s="1"/>
  <c r="F688" i="1"/>
  <c r="G688" i="1" s="1"/>
  <c r="B688" i="1"/>
  <c r="A689" i="1"/>
  <c r="H688" i="1" l="1"/>
  <c r="K688" i="1"/>
  <c r="I689" i="1"/>
  <c r="J689" i="1" s="1"/>
  <c r="F689" i="1"/>
  <c r="G689" i="1" s="1"/>
  <c r="B689" i="1"/>
  <c r="A690" i="1"/>
  <c r="K689" i="1" l="1"/>
  <c r="H689" i="1"/>
  <c r="I690" i="1"/>
  <c r="J690" i="1" s="1"/>
  <c r="F690" i="1"/>
  <c r="B690" i="1"/>
  <c r="A691" i="1"/>
  <c r="K690" i="1" l="1"/>
  <c r="H690" i="1"/>
  <c r="G690" i="1"/>
  <c r="I691" i="1"/>
  <c r="J691" i="1" s="1"/>
  <c r="F691" i="1"/>
  <c r="G691" i="1" s="1"/>
  <c r="B691" i="1"/>
  <c r="A692" i="1"/>
  <c r="H691" i="1" l="1"/>
  <c r="K691" i="1"/>
  <c r="I692" i="1"/>
  <c r="J692" i="1" s="1"/>
  <c r="F692" i="1"/>
  <c r="B692" i="1"/>
  <c r="A693" i="1"/>
  <c r="K692" i="1" l="1"/>
  <c r="H692" i="1"/>
  <c r="G692" i="1"/>
  <c r="I693" i="1"/>
  <c r="J693" i="1" s="1"/>
  <c r="F693" i="1"/>
  <c r="G693" i="1" s="1"/>
  <c r="B693" i="1"/>
  <c r="A694" i="1"/>
  <c r="K693" i="1" l="1"/>
  <c r="H693" i="1"/>
  <c r="I694" i="1"/>
  <c r="J694" i="1" s="1"/>
  <c r="F694" i="1"/>
  <c r="B694" i="1"/>
  <c r="A695" i="1"/>
  <c r="K694" i="1" l="1"/>
  <c r="H694" i="1"/>
  <c r="G694" i="1"/>
  <c r="I695" i="1"/>
  <c r="J695" i="1" s="1"/>
  <c r="F695" i="1"/>
  <c r="B695" i="1"/>
  <c r="A696" i="1"/>
  <c r="H695" i="1" l="1"/>
  <c r="G695" i="1"/>
  <c r="K695" i="1"/>
  <c r="I696" i="1"/>
  <c r="F696" i="1"/>
  <c r="B696" i="1"/>
  <c r="A697" i="1"/>
  <c r="H696" i="1" l="1"/>
  <c r="G696" i="1"/>
  <c r="K696" i="1"/>
  <c r="J696" i="1"/>
  <c r="I697" i="1"/>
  <c r="J697" i="1" s="1"/>
  <c r="F697" i="1"/>
  <c r="G697" i="1" s="1"/>
  <c r="B697" i="1"/>
  <c r="A698" i="1"/>
  <c r="K697" i="1" l="1"/>
  <c r="H697" i="1"/>
  <c r="I698" i="1"/>
  <c r="J698" i="1" s="1"/>
  <c r="F698" i="1"/>
  <c r="G698" i="1" s="1"/>
  <c r="B698" i="1"/>
  <c r="A699" i="1"/>
  <c r="K698" i="1" l="1"/>
  <c r="H698" i="1"/>
  <c r="I699" i="1"/>
  <c r="J699" i="1" s="1"/>
  <c r="F699" i="1"/>
  <c r="G699" i="1" s="1"/>
  <c r="B699" i="1"/>
  <c r="A700" i="1"/>
  <c r="H699" i="1" l="1"/>
  <c r="K699" i="1"/>
  <c r="I700" i="1"/>
  <c r="J700" i="1" s="1"/>
  <c r="F700" i="1"/>
  <c r="B700" i="1"/>
  <c r="A701" i="1"/>
  <c r="K700" i="1" l="1"/>
  <c r="H700" i="1"/>
  <c r="G700" i="1"/>
  <c r="I701" i="1"/>
  <c r="J701" i="1" s="1"/>
  <c r="F701" i="1"/>
  <c r="G701" i="1" s="1"/>
  <c r="B701" i="1"/>
  <c r="A702" i="1"/>
  <c r="K701" i="1" l="1"/>
  <c r="H701" i="1"/>
  <c r="I702" i="1"/>
  <c r="J702" i="1" s="1"/>
  <c r="F702" i="1"/>
  <c r="G702" i="1" s="1"/>
  <c r="B702" i="1"/>
  <c r="A703" i="1"/>
  <c r="K702" i="1" l="1"/>
  <c r="H702" i="1"/>
  <c r="I703" i="1"/>
  <c r="J703" i="1" s="1"/>
  <c r="F703" i="1"/>
  <c r="B703" i="1"/>
  <c r="A704" i="1"/>
  <c r="K703" i="1" l="1"/>
  <c r="H703" i="1"/>
  <c r="G703" i="1"/>
  <c r="I704" i="1"/>
  <c r="J704" i="1" s="1"/>
  <c r="F704" i="1"/>
  <c r="G704" i="1" s="1"/>
  <c r="B704" i="1"/>
  <c r="A705" i="1"/>
  <c r="H704" i="1" l="1"/>
  <c r="K704" i="1"/>
  <c r="I705" i="1"/>
  <c r="J705" i="1" s="1"/>
  <c r="F705" i="1"/>
  <c r="B705" i="1"/>
  <c r="A706" i="1"/>
  <c r="K705" i="1" l="1"/>
  <c r="H705" i="1"/>
  <c r="G705" i="1"/>
  <c r="F706" i="1"/>
  <c r="I706" i="1"/>
  <c r="J706" i="1" s="1"/>
  <c r="B706" i="1"/>
  <c r="A707" i="1"/>
  <c r="K706" i="1" l="1"/>
  <c r="H706" i="1"/>
  <c r="G706" i="1"/>
  <c r="I707" i="1"/>
  <c r="J707" i="1" s="1"/>
  <c r="F707" i="1"/>
  <c r="B707" i="1"/>
  <c r="A708" i="1"/>
  <c r="H707" i="1" l="1"/>
  <c r="G707" i="1"/>
  <c r="K707" i="1"/>
  <c r="I708" i="1"/>
  <c r="J708" i="1" s="1"/>
  <c r="F708" i="1"/>
  <c r="G708" i="1" s="1"/>
  <c r="B708" i="1"/>
  <c r="A709" i="1"/>
  <c r="K708" i="1" l="1"/>
  <c r="H708" i="1"/>
  <c r="I709" i="1"/>
  <c r="J709" i="1" s="1"/>
  <c r="F709" i="1"/>
  <c r="G709" i="1" s="1"/>
  <c r="B709" i="1"/>
  <c r="A710" i="1"/>
  <c r="K709" i="1" l="1"/>
  <c r="H709" i="1"/>
  <c r="I710" i="1"/>
  <c r="J710" i="1" s="1"/>
  <c r="F710" i="1"/>
  <c r="G710" i="1" s="1"/>
  <c r="B710" i="1"/>
  <c r="A711" i="1"/>
  <c r="H710" i="1" l="1"/>
  <c r="K710" i="1"/>
  <c r="I711" i="1"/>
  <c r="J711" i="1" s="1"/>
  <c r="F711" i="1"/>
  <c r="G711" i="1" s="1"/>
  <c r="B711" i="1"/>
  <c r="A712" i="1"/>
  <c r="K711" i="1" l="1"/>
  <c r="H711" i="1"/>
  <c r="I712" i="1"/>
  <c r="J712" i="1" s="1"/>
  <c r="F712" i="1"/>
  <c r="G712" i="1" s="1"/>
  <c r="B712" i="1"/>
  <c r="A713" i="1"/>
  <c r="K712" i="1" l="1"/>
  <c r="H712" i="1"/>
  <c r="I713" i="1"/>
  <c r="J713" i="1" s="1"/>
  <c r="F713" i="1"/>
  <c r="B713" i="1"/>
  <c r="A714" i="1"/>
  <c r="H713" i="1" l="1"/>
  <c r="G713" i="1"/>
  <c r="K713" i="1"/>
  <c r="I714" i="1"/>
  <c r="J714" i="1" s="1"/>
  <c r="F714" i="1"/>
  <c r="G714" i="1" s="1"/>
  <c r="B714" i="1"/>
  <c r="A715" i="1"/>
  <c r="H714" i="1" l="1"/>
  <c r="K714" i="1"/>
  <c r="I715" i="1"/>
  <c r="J715" i="1" s="1"/>
  <c r="F715" i="1"/>
  <c r="B715" i="1"/>
  <c r="A716" i="1"/>
  <c r="K715" i="1" l="1"/>
  <c r="H715" i="1"/>
  <c r="G715" i="1"/>
  <c r="I716" i="1"/>
  <c r="J716" i="1" s="1"/>
  <c r="F716" i="1"/>
  <c r="B716" i="1"/>
  <c r="A717" i="1"/>
  <c r="H716" i="1" l="1"/>
  <c r="G716" i="1"/>
  <c r="K716" i="1"/>
  <c r="I717" i="1"/>
  <c r="J717" i="1" s="1"/>
  <c r="F717" i="1"/>
  <c r="G717" i="1" s="1"/>
  <c r="B717" i="1"/>
  <c r="A718" i="1"/>
  <c r="K717" i="1" l="1"/>
  <c r="H717" i="1"/>
  <c r="I718" i="1"/>
  <c r="J718" i="1" s="1"/>
  <c r="F718" i="1"/>
  <c r="B718" i="1"/>
  <c r="A719" i="1"/>
  <c r="K718" i="1" l="1"/>
  <c r="H718" i="1"/>
  <c r="G718" i="1"/>
  <c r="I719" i="1"/>
  <c r="J719" i="1" s="1"/>
  <c r="F719" i="1"/>
  <c r="G719" i="1" s="1"/>
  <c r="B719" i="1"/>
  <c r="A720" i="1"/>
  <c r="K719" i="1" l="1"/>
  <c r="H719" i="1"/>
  <c r="I720" i="1"/>
  <c r="J720" i="1" s="1"/>
  <c r="F720" i="1"/>
  <c r="B720" i="1"/>
  <c r="A721" i="1"/>
  <c r="K720" i="1" l="1"/>
  <c r="H720" i="1"/>
  <c r="G720" i="1"/>
  <c r="I721" i="1"/>
  <c r="J721" i="1" s="1"/>
  <c r="F721" i="1"/>
  <c r="G721" i="1" s="1"/>
  <c r="B721" i="1"/>
  <c r="A722" i="1"/>
  <c r="K721" i="1" l="1"/>
  <c r="H721" i="1"/>
  <c r="I722" i="1"/>
  <c r="J722" i="1" s="1"/>
  <c r="F722" i="1"/>
  <c r="B722" i="1"/>
  <c r="A723" i="1"/>
  <c r="H722" i="1" l="1"/>
  <c r="G722" i="1"/>
  <c r="K722" i="1"/>
  <c r="I723" i="1"/>
  <c r="J723" i="1" s="1"/>
  <c r="F723" i="1"/>
  <c r="B723" i="1"/>
  <c r="A724" i="1"/>
  <c r="H723" i="1" l="1"/>
  <c r="G723" i="1"/>
  <c r="K723" i="1"/>
  <c r="I724" i="1"/>
  <c r="J724" i="1" s="1"/>
  <c r="F724" i="1"/>
  <c r="B724" i="1"/>
  <c r="A725" i="1"/>
  <c r="H724" i="1" l="1"/>
  <c r="G724" i="1"/>
  <c r="K724" i="1"/>
  <c r="I725" i="1"/>
  <c r="J725" i="1" s="1"/>
  <c r="F725" i="1"/>
  <c r="B725" i="1"/>
  <c r="A726" i="1"/>
  <c r="K725" i="1" l="1"/>
  <c r="H725" i="1"/>
  <c r="G725" i="1"/>
  <c r="I726" i="1"/>
  <c r="J726" i="1" s="1"/>
  <c r="F726" i="1"/>
  <c r="G726" i="1" s="1"/>
  <c r="B726" i="1"/>
  <c r="A727" i="1"/>
  <c r="K726" i="1" l="1"/>
  <c r="H726" i="1"/>
  <c r="I727" i="1"/>
  <c r="J727" i="1" s="1"/>
  <c r="F727" i="1"/>
  <c r="G727" i="1" s="1"/>
  <c r="B727" i="1"/>
  <c r="A728" i="1"/>
  <c r="K727" i="1" l="1"/>
  <c r="H727" i="1"/>
  <c r="I728" i="1"/>
  <c r="J728" i="1" s="1"/>
  <c r="F728" i="1"/>
  <c r="G728" i="1" s="1"/>
  <c r="B728" i="1"/>
  <c r="A729" i="1"/>
  <c r="H728" i="1" l="1"/>
  <c r="K728" i="1"/>
  <c r="I729" i="1"/>
  <c r="J729" i="1" s="1"/>
  <c r="F729" i="1"/>
  <c r="G729" i="1" s="1"/>
  <c r="B729" i="1"/>
  <c r="A730" i="1"/>
  <c r="K729" i="1" l="1"/>
  <c r="H729" i="1"/>
  <c r="F730" i="1"/>
  <c r="G730" i="1" s="1"/>
  <c r="I730" i="1"/>
  <c r="J730" i="1" s="1"/>
  <c r="B730" i="1"/>
  <c r="A731" i="1"/>
  <c r="H730" i="1" l="1"/>
  <c r="K730" i="1"/>
  <c r="I731" i="1"/>
  <c r="J731" i="1" s="1"/>
  <c r="F731" i="1"/>
  <c r="B731" i="1"/>
  <c r="A732" i="1"/>
  <c r="K731" i="1" l="1"/>
  <c r="H731" i="1"/>
  <c r="G731" i="1"/>
  <c r="I732" i="1"/>
  <c r="J732" i="1" s="1"/>
  <c r="F732" i="1"/>
  <c r="G732" i="1" s="1"/>
  <c r="B732" i="1"/>
  <c r="A733" i="1"/>
  <c r="H732" i="1" l="1"/>
  <c r="K732" i="1"/>
  <c r="I733" i="1"/>
  <c r="J733" i="1" s="1"/>
  <c r="F733" i="1"/>
  <c r="G733" i="1" s="1"/>
  <c r="B733" i="1"/>
  <c r="A734" i="1"/>
  <c r="H733" i="1" l="1"/>
  <c r="K733" i="1"/>
  <c r="I734" i="1"/>
  <c r="J734" i="1" s="1"/>
  <c r="F734" i="1"/>
  <c r="B734" i="1"/>
  <c r="A735" i="1"/>
  <c r="H734" i="1" l="1"/>
  <c r="G734" i="1"/>
  <c r="K734" i="1"/>
  <c r="I735" i="1"/>
  <c r="J735" i="1" s="1"/>
  <c r="F735" i="1"/>
  <c r="G735" i="1" s="1"/>
  <c r="B735" i="1"/>
  <c r="A736" i="1"/>
  <c r="K735" i="1" l="1"/>
  <c r="H735" i="1"/>
  <c r="I736" i="1"/>
  <c r="J736" i="1" s="1"/>
  <c r="F736" i="1"/>
  <c r="B736" i="1"/>
  <c r="A737" i="1"/>
  <c r="K736" i="1" l="1"/>
  <c r="H736" i="1"/>
  <c r="G736" i="1"/>
  <c r="I737" i="1"/>
  <c r="F737" i="1"/>
  <c r="G737" i="1" s="1"/>
  <c r="B737" i="1"/>
  <c r="A738" i="1"/>
  <c r="K737" i="1" l="1"/>
  <c r="J737" i="1"/>
  <c r="H737" i="1"/>
  <c r="F738" i="1"/>
  <c r="G738" i="1" s="1"/>
  <c r="I738" i="1"/>
  <c r="B738" i="1"/>
  <c r="A739" i="1"/>
  <c r="H738" i="1" l="1"/>
  <c r="K738" i="1"/>
  <c r="J738" i="1"/>
  <c r="I739" i="1"/>
  <c r="J739" i="1" s="1"/>
  <c r="F739" i="1"/>
  <c r="B739" i="1"/>
  <c r="A740" i="1"/>
  <c r="H739" i="1" l="1"/>
  <c r="G739" i="1"/>
  <c r="K739" i="1"/>
  <c r="I740" i="1"/>
  <c r="J740" i="1" s="1"/>
  <c r="F740" i="1"/>
  <c r="G740" i="1" s="1"/>
  <c r="B740" i="1"/>
  <c r="A741" i="1"/>
  <c r="K740" i="1" l="1"/>
  <c r="H740" i="1"/>
  <c r="I741" i="1"/>
  <c r="J741" i="1" s="1"/>
  <c r="F741" i="1"/>
  <c r="G741" i="1" s="1"/>
  <c r="B741" i="1"/>
  <c r="A742" i="1"/>
  <c r="K741" i="1" l="1"/>
  <c r="H741" i="1"/>
  <c r="I742" i="1"/>
  <c r="J742" i="1" s="1"/>
  <c r="F742" i="1"/>
  <c r="B742" i="1"/>
  <c r="A743" i="1"/>
  <c r="K742" i="1" l="1"/>
  <c r="H742" i="1"/>
  <c r="G742" i="1"/>
  <c r="I743" i="1"/>
  <c r="J743" i="1" s="1"/>
  <c r="F743" i="1"/>
  <c r="G743" i="1" s="1"/>
  <c r="B743" i="1"/>
  <c r="A744" i="1"/>
  <c r="K743" i="1" l="1"/>
  <c r="H743" i="1"/>
  <c r="I744" i="1"/>
  <c r="J744" i="1" s="1"/>
  <c r="F744" i="1"/>
  <c r="G744" i="1" s="1"/>
  <c r="B744" i="1"/>
  <c r="A745" i="1"/>
  <c r="K744" i="1" l="1"/>
  <c r="H744" i="1"/>
  <c r="I745" i="1"/>
  <c r="J745" i="1" s="1"/>
  <c r="F745" i="1"/>
  <c r="G745" i="1" s="1"/>
  <c r="B745" i="1"/>
  <c r="A746" i="1"/>
  <c r="K745" i="1" l="1"/>
  <c r="H745" i="1"/>
  <c r="F746" i="1"/>
  <c r="G746" i="1" s="1"/>
  <c r="I746" i="1"/>
  <c r="J746" i="1" s="1"/>
  <c r="B746" i="1"/>
  <c r="A747" i="1"/>
  <c r="K746" i="1" l="1"/>
  <c r="H746" i="1"/>
  <c r="I747" i="1"/>
  <c r="J747" i="1" s="1"/>
  <c r="F747" i="1"/>
  <c r="B747" i="1"/>
  <c r="A748" i="1"/>
  <c r="H747" i="1" l="1"/>
  <c r="G747" i="1"/>
  <c r="K747" i="1"/>
  <c r="I748" i="1"/>
  <c r="J748" i="1" s="1"/>
  <c r="F748" i="1"/>
  <c r="B748" i="1"/>
  <c r="A749" i="1"/>
  <c r="H748" i="1" l="1"/>
  <c r="G748" i="1"/>
  <c r="K748" i="1"/>
  <c r="I749" i="1"/>
  <c r="J749" i="1" s="1"/>
  <c r="F749" i="1"/>
  <c r="B749" i="1"/>
  <c r="A750" i="1"/>
  <c r="K749" i="1" l="1"/>
  <c r="H749" i="1"/>
  <c r="G749" i="1"/>
  <c r="I750" i="1"/>
  <c r="J750" i="1" s="1"/>
  <c r="F750" i="1"/>
  <c r="G750" i="1" s="1"/>
  <c r="B750" i="1"/>
  <c r="A751" i="1"/>
  <c r="B751" i="1" s="1"/>
  <c r="K750" i="1" l="1"/>
  <c r="I751" i="1" s="1"/>
  <c r="J751" i="1" s="1"/>
  <c r="H750" i="1"/>
  <c r="F751" i="1" s="1"/>
  <c r="G751" i="1" s="1"/>
  <c r="K751" i="1" l="1"/>
  <c r="I4" i="1" s="1"/>
  <c r="H751" i="1"/>
  <c r="I3" i="1" s="1"/>
  <c r="E28" i="1"/>
  <c r="C29" i="1" s="1"/>
  <c r="D29" i="1" l="1"/>
  <c r="E29" i="1" l="1"/>
  <c r="C30" i="1" s="1"/>
  <c r="E30" i="1" l="1"/>
  <c r="C31" i="1" l="1"/>
  <c r="E31" i="1" s="1"/>
  <c r="C32" i="1" s="1"/>
  <c r="E32" i="1" s="1"/>
  <c r="C33" i="1" s="1"/>
  <c r="D30" i="1"/>
  <c r="D32" i="1" l="1"/>
  <c r="D31" i="1"/>
  <c r="D33" i="1"/>
  <c r="E33" i="1"/>
  <c r="C34" i="1" s="1"/>
  <c r="D34" i="1" l="1"/>
  <c r="E34" i="1"/>
  <c r="C35" i="1" s="1"/>
  <c r="D35" i="1" l="1"/>
  <c r="E35" i="1"/>
  <c r="C36" i="1" s="1"/>
  <c r="D36" i="1" l="1"/>
  <c r="E36" i="1"/>
  <c r="C37" i="1" s="1"/>
  <c r="D37" i="1" l="1"/>
  <c r="E37" i="1"/>
  <c r="C38" i="1" s="1"/>
  <c r="D38" i="1" l="1"/>
  <c r="E38" i="1"/>
  <c r="C39" i="1" s="1"/>
  <c r="D39" i="1" l="1"/>
  <c r="E39" i="1"/>
  <c r="C40" i="1" s="1"/>
  <c r="D40" i="1" l="1"/>
  <c r="E40" i="1"/>
  <c r="C41" i="1" s="1"/>
  <c r="D41" i="1" l="1"/>
  <c r="E41" i="1"/>
  <c r="C42" i="1" s="1"/>
  <c r="D42" i="1" l="1"/>
  <c r="E42" i="1"/>
  <c r="C43" i="1" s="1"/>
  <c r="D43" i="1" l="1"/>
  <c r="E43" i="1"/>
  <c r="C44" i="1" s="1"/>
  <c r="D44" i="1" l="1"/>
  <c r="E44" i="1"/>
  <c r="C45" i="1" s="1"/>
  <c r="D45" i="1" l="1"/>
  <c r="E45" i="1"/>
  <c r="C46" i="1" s="1"/>
  <c r="D46" i="1" l="1"/>
  <c r="E46" i="1"/>
  <c r="C47" i="1" s="1"/>
  <c r="D47" i="1" l="1"/>
  <c r="E47" i="1"/>
  <c r="C48" i="1" s="1"/>
  <c r="D48" i="1" l="1"/>
  <c r="E48" i="1"/>
  <c r="C49" i="1" s="1"/>
  <c r="D49" i="1" l="1"/>
  <c r="E49" i="1"/>
  <c r="C50" i="1" s="1"/>
  <c r="D50" i="1" l="1"/>
  <c r="E50" i="1"/>
  <c r="C51" i="1" s="1"/>
  <c r="D51" i="1" l="1"/>
  <c r="E51" i="1"/>
  <c r="C52" i="1" s="1"/>
  <c r="D52" i="1" l="1"/>
  <c r="E52" i="1"/>
  <c r="C53" i="1" s="1"/>
  <c r="D53" i="1" l="1"/>
  <c r="E53" i="1"/>
  <c r="C54" i="1" s="1"/>
  <c r="D54" i="1" l="1"/>
  <c r="E54" i="1"/>
  <c r="C55" i="1" s="1"/>
  <c r="D55" i="1" l="1"/>
  <c r="E55" i="1"/>
  <c r="C56" i="1" s="1"/>
  <c r="D56" i="1" l="1"/>
  <c r="E56" i="1"/>
  <c r="C57" i="1" s="1"/>
  <c r="D57" i="1" l="1"/>
  <c r="E57" i="1"/>
  <c r="C58" i="1" s="1"/>
  <c r="D58" i="1" l="1"/>
  <c r="E58" i="1"/>
  <c r="C59" i="1" s="1"/>
  <c r="D59" i="1" l="1"/>
  <c r="E59" i="1"/>
  <c r="C60" i="1" s="1"/>
  <c r="D60" i="1" l="1"/>
  <c r="E60" i="1"/>
  <c r="C61" i="1" s="1"/>
  <c r="D61" i="1" l="1"/>
  <c r="E61" i="1"/>
  <c r="C62" i="1" s="1"/>
  <c r="D62" i="1" l="1"/>
  <c r="E62" i="1"/>
  <c r="C63" i="1" s="1"/>
  <c r="D63" i="1" l="1"/>
  <c r="E63" i="1"/>
  <c r="C64" i="1" s="1"/>
  <c r="D64" i="1" l="1"/>
  <c r="E64" i="1"/>
  <c r="C65" i="1" s="1"/>
  <c r="D65" i="1" l="1"/>
  <c r="E65" i="1"/>
  <c r="C66" i="1" s="1"/>
  <c r="D66" i="1" l="1"/>
  <c r="E66" i="1"/>
  <c r="C67" i="1" s="1"/>
  <c r="D67" i="1" l="1"/>
  <c r="E67" i="1"/>
  <c r="C68" i="1" s="1"/>
  <c r="D68" i="1" l="1"/>
  <c r="E68" i="1"/>
  <c r="C69" i="1" s="1"/>
  <c r="D69" i="1" l="1"/>
  <c r="E69" i="1"/>
  <c r="C70" i="1" s="1"/>
  <c r="D70" i="1" l="1"/>
  <c r="E70" i="1"/>
  <c r="C71" i="1" s="1"/>
  <c r="D71" i="1" l="1"/>
  <c r="E71" i="1"/>
  <c r="C72" i="1" s="1"/>
  <c r="D72" i="1" l="1"/>
  <c r="E72" i="1"/>
  <c r="C73" i="1" s="1"/>
  <c r="D73" i="1" l="1"/>
  <c r="E73" i="1"/>
  <c r="C74" i="1" s="1"/>
  <c r="D74" i="1" l="1"/>
  <c r="E74" i="1"/>
  <c r="C75" i="1" s="1"/>
  <c r="D75" i="1" l="1"/>
  <c r="E75" i="1"/>
  <c r="C76" i="1" s="1"/>
  <c r="D76" i="1" l="1"/>
  <c r="E76" i="1"/>
  <c r="C77" i="1" s="1"/>
  <c r="D77" i="1" l="1"/>
  <c r="E77" i="1"/>
  <c r="C78" i="1" s="1"/>
  <c r="D78" i="1" l="1"/>
  <c r="E78" i="1"/>
  <c r="C79" i="1" s="1"/>
  <c r="D79" i="1" l="1"/>
  <c r="E79" i="1"/>
  <c r="C80" i="1" s="1"/>
  <c r="D80" i="1" l="1"/>
  <c r="E80" i="1"/>
  <c r="C81" i="1" s="1"/>
  <c r="D81" i="1" l="1"/>
  <c r="E81" i="1"/>
  <c r="C82" i="1" s="1"/>
  <c r="D82" i="1" l="1"/>
  <c r="E82" i="1"/>
  <c r="C83" i="1" s="1"/>
  <c r="D83" i="1" l="1"/>
  <c r="E83" i="1"/>
  <c r="C84" i="1" s="1"/>
  <c r="D84" i="1" l="1"/>
  <c r="E84" i="1"/>
  <c r="C85" i="1" s="1"/>
  <c r="D85" i="1" l="1"/>
  <c r="E85" i="1"/>
  <c r="C86" i="1" s="1"/>
  <c r="D86" i="1" l="1"/>
  <c r="E86" i="1"/>
  <c r="C87" i="1" s="1"/>
  <c r="D87" i="1" l="1"/>
  <c r="E87" i="1"/>
  <c r="C88" i="1" s="1"/>
  <c r="D88" i="1" l="1"/>
  <c r="E88" i="1"/>
  <c r="C89" i="1" s="1"/>
  <c r="D89" i="1" l="1"/>
  <c r="E89" i="1"/>
  <c r="C90" i="1" s="1"/>
  <c r="D90" i="1" l="1"/>
  <c r="E90" i="1"/>
  <c r="C91" i="1" s="1"/>
  <c r="D91" i="1" l="1"/>
  <c r="E91" i="1"/>
  <c r="C92" i="1" s="1"/>
  <c r="D92" i="1" l="1"/>
  <c r="E92" i="1"/>
  <c r="C93" i="1" s="1"/>
  <c r="D93" i="1" l="1"/>
  <c r="E93" i="1"/>
  <c r="C94" i="1" s="1"/>
  <c r="D94" i="1" l="1"/>
  <c r="E94" i="1"/>
  <c r="C95" i="1" s="1"/>
  <c r="D95" i="1" l="1"/>
  <c r="E95" i="1"/>
  <c r="C96" i="1" s="1"/>
  <c r="D96" i="1" l="1"/>
  <c r="E96" i="1"/>
  <c r="C97" i="1" s="1"/>
  <c r="D97" i="1" l="1"/>
  <c r="E97" i="1"/>
  <c r="C98" i="1" s="1"/>
  <c r="D98" i="1" l="1"/>
  <c r="E98" i="1"/>
  <c r="C99" i="1" s="1"/>
  <c r="D99" i="1" l="1"/>
  <c r="E99" i="1"/>
  <c r="C100" i="1" s="1"/>
  <c r="D100" i="1" l="1"/>
  <c r="E100" i="1"/>
  <c r="C101" i="1" s="1"/>
  <c r="D101" i="1" l="1"/>
  <c r="E101" i="1"/>
  <c r="C102" i="1" s="1"/>
  <c r="D102" i="1" l="1"/>
  <c r="E102" i="1"/>
  <c r="C103" i="1" s="1"/>
  <c r="D103" i="1" l="1"/>
  <c r="E103" i="1"/>
  <c r="C104" i="1" s="1"/>
  <c r="D104" i="1" l="1"/>
  <c r="E104" i="1"/>
  <c r="C105" i="1" s="1"/>
  <c r="D105" i="1" l="1"/>
  <c r="E105" i="1"/>
  <c r="C106" i="1" s="1"/>
  <c r="D106" i="1" l="1"/>
  <c r="E106" i="1"/>
  <c r="C107" i="1" s="1"/>
  <c r="D107" i="1" l="1"/>
  <c r="E107" i="1"/>
  <c r="C108" i="1" s="1"/>
  <c r="D108" i="1" l="1"/>
  <c r="E108" i="1"/>
  <c r="C109" i="1" s="1"/>
  <c r="D109" i="1" l="1"/>
  <c r="E109" i="1"/>
  <c r="C110" i="1" s="1"/>
  <c r="D110" i="1" l="1"/>
  <c r="E110" i="1"/>
  <c r="C111" i="1" s="1"/>
  <c r="D111" i="1" l="1"/>
  <c r="E111" i="1"/>
  <c r="C112" i="1" s="1"/>
  <c r="D112" i="1" l="1"/>
  <c r="E112" i="1"/>
  <c r="C113" i="1" s="1"/>
  <c r="D113" i="1" l="1"/>
  <c r="E113" i="1"/>
  <c r="C114" i="1" s="1"/>
  <c r="D114" i="1" l="1"/>
  <c r="E114" i="1"/>
  <c r="C115" i="1" s="1"/>
  <c r="D115" i="1" l="1"/>
  <c r="E115" i="1"/>
  <c r="C116" i="1" s="1"/>
  <c r="D116" i="1" l="1"/>
  <c r="E116" i="1"/>
  <c r="C117" i="1" s="1"/>
  <c r="D117" i="1" l="1"/>
  <c r="E117" i="1"/>
  <c r="C118" i="1" s="1"/>
  <c r="D118" i="1" l="1"/>
  <c r="E118" i="1"/>
  <c r="C119" i="1" s="1"/>
  <c r="D119" i="1" l="1"/>
  <c r="E119" i="1"/>
  <c r="C120" i="1" s="1"/>
  <c r="D120" i="1" l="1"/>
  <c r="E120" i="1"/>
  <c r="C121" i="1" s="1"/>
  <c r="D121" i="1" l="1"/>
  <c r="E121" i="1"/>
  <c r="C122" i="1" s="1"/>
  <c r="D122" i="1" l="1"/>
  <c r="E122" i="1"/>
  <c r="C123" i="1" s="1"/>
  <c r="D123" i="1" l="1"/>
  <c r="E123" i="1"/>
  <c r="C124" i="1" s="1"/>
  <c r="D124" i="1" l="1"/>
  <c r="E124" i="1"/>
  <c r="C125" i="1" s="1"/>
  <c r="D125" i="1" l="1"/>
  <c r="E125" i="1"/>
  <c r="C126" i="1" s="1"/>
  <c r="D126" i="1" l="1"/>
  <c r="E126" i="1"/>
  <c r="C127" i="1" s="1"/>
  <c r="D127" i="1" l="1"/>
  <c r="E127" i="1"/>
  <c r="C128" i="1" s="1"/>
  <c r="D128" i="1" l="1"/>
  <c r="E128" i="1"/>
  <c r="C129" i="1" s="1"/>
  <c r="D129" i="1" l="1"/>
  <c r="E129" i="1"/>
  <c r="C130" i="1" s="1"/>
  <c r="D130" i="1" l="1"/>
  <c r="E130" i="1"/>
  <c r="C131" i="1" s="1"/>
  <c r="D131" i="1" l="1"/>
  <c r="E131" i="1"/>
  <c r="C132" i="1" s="1"/>
  <c r="D132" i="1" l="1"/>
  <c r="E132" i="1"/>
  <c r="C133" i="1" s="1"/>
  <c r="D133" i="1" l="1"/>
  <c r="E133" i="1"/>
  <c r="C134" i="1" s="1"/>
  <c r="D134" i="1" l="1"/>
  <c r="E134" i="1"/>
  <c r="C135" i="1" s="1"/>
  <c r="D135" i="1" l="1"/>
  <c r="E135" i="1"/>
  <c r="C136" i="1" s="1"/>
  <c r="D136" i="1" l="1"/>
  <c r="E136" i="1"/>
  <c r="C137" i="1" s="1"/>
  <c r="D137" i="1" l="1"/>
  <c r="E137" i="1"/>
  <c r="C138" i="1" s="1"/>
  <c r="D138" i="1" l="1"/>
  <c r="E138" i="1"/>
  <c r="C139" i="1" s="1"/>
  <c r="D139" i="1" l="1"/>
  <c r="E139" i="1"/>
  <c r="C140" i="1" s="1"/>
  <c r="D140" i="1" l="1"/>
  <c r="E140" i="1"/>
  <c r="C141" i="1" s="1"/>
  <c r="D141" i="1" l="1"/>
  <c r="E141" i="1"/>
  <c r="C142" i="1" s="1"/>
  <c r="D142" i="1" l="1"/>
  <c r="E142" i="1"/>
  <c r="C143" i="1" s="1"/>
  <c r="D143" i="1" l="1"/>
  <c r="E143" i="1"/>
  <c r="C144" i="1" s="1"/>
  <c r="D144" i="1" l="1"/>
  <c r="E144" i="1"/>
  <c r="C145" i="1" s="1"/>
  <c r="D145" i="1" l="1"/>
  <c r="E145" i="1"/>
  <c r="C146" i="1" s="1"/>
  <c r="D146" i="1" l="1"/>
  <c r="E146" i="1"/>
  <c r="C147" i="1" s="1"/>
  <c r="D147" i="1" l="1"/>
  <c r="E147" i="1"/>
  <c r="C148" i="1" s="1"/>
  <c r="D148" i="1" l="1"/>
  <c r="E148" i="1"/>
  <c r="C149" i="1" s="1"/>
  <c r="D149" i="1" l="1"/>
  <c r="E149" i="1"/>
  <c r="C150" i="1" s="1"/>
  <c r="D150" i="1" l="1"/>
  <c r="E150" i="1"/>
  <c r="C151" i="1" s="1"/>
  <c r="D151" i="1" l="1"/>
  <c r="E151" i="1"/>
  <c r="C152" i="1" s="1"/>
  <c r="D152" i="1" l="1"/>
  <c r="E152" i="1"/>
  <c r="C153" i="1" s="1"/>
  <c r="D153" i="1" l="1"/>
  <c r="E153" i="1"/>
  <c r="C154" i="1" s="1"/>
  <c r="D154" i="1" l="1"/>
  <c r="E154" i="1"/>
  <c r="C155" i="1" s="1"/>
  <c r="D155" i="1" l="1"/>
  <c r="E155" i="1"/>
  <c r="C156" i="1" s="1"/>
  <c r="D156" i="1" l="1"/>
  <c r="E156" i="1"/>
  <c r="C157" i="1" s="1"/>
  <c r="D157" i="1" l="1"/>
  <c r="E157" i="1"/>
  <c r="C158" i="1" s="1"/>
  <c r="D158" i="1" l="1"/>
  <c r="E158" i="1"/>
  <c r="C159" i="1" s="1"/>
  <c r="D159" i="1" l="1"/>
  <c r="E159" i="1"/>
  <c r="C160" i="1" s="1"/>
  <c r="D160" i="1" l="1"/>
  <c r="E160" i="1"/>
  <c r="C161" i="1" s="1"/>
  <c r="D161" i="1" l="1"/>
  <c r="E161" i="1"/>
  <c r="C162" i="1" s="1"/>
  <c r="D162" i="1" l="1"/>
  <c r="E162" i="1"/>
  <c r="C163" i="1" s="1"/>
  <c r="D163" i="1" l="1"/>
  <c r="E163" i="1"/>
  <c r="C164" i="1" s="1"/>
  <c r="D164" i="1" l="1"/>
  <c r="E164" i="1"/>
  <c r="C165" i="1" s="1"/>
  <c r="D165" i="1" l="1"/>
  <c r="E165" i="1"/>
  <c r="C166" i="1" s="1"/>
  <c r="D166" i="1" l="1"/>
  <c r="E166" i="1"/>
  <c r="C167" i="1" s="1"/>
  <c r="D167" i="1" l="1"/>
  <c r="E167" i="1"/>
  <c r="C168" i="1" s="1"/>
  <c r="D168" i="1" l="1"/>
  <c r="E168" i="1"/>
  <c r="C169" i="1" s="1"/>
  <c r="D169" i="1" l="1"/>
  <c r="E169" i="1"/>
  <c r="C170" i="1" s="1"/>
  <c r="D170" i="1" l="1"/>
  <c r="E170" i="1"/>
  <c r="C171" i="1" s="1"/>
  <c r="D171" i="1" l="1"/>
  <c r="E171" i="1"/>
  <c r="C172" i="1" s="1"/>
  <c r="D172" i="1" l="1"/>
  <c r="E172" i="1"/>
  <c r="C173" i="1" s="1"/>
  <c r="D173" i="1" l="1"/>
  <c r="E173" i="1"/>
  <c r="C174" i="1" s="1"/>
  <c r="D174" i="1" l="1"/>
  <c r="E174" i="1"/>
  <c r="C175" i="1" s="1"/>
  <c r="D175" i="1" l="1"/>
  <c r="E175" i="1"/>
  <c r="C176" i="1" s="1"/>
  <c r="D176" i="1" l="1"/>
  <c r="E176" i="1"/>
  <c r="C177" i="1" s="1"/>
  <c r="D177" i="1" l="1"/>
  <c r="E177" i="1"/>
  <c r="C178" i="1" s="1"/>
  <c r="D178" i="1" l="1"/>
  <c r="E178" i="1"/>
  <c r="C179" i="1" s="1"/>
  <c r="D179" i="1" l="1"/>
  <c r="E179" i="1"/>
  <c r="C180" i="1" s="1"/>
  <c r="D180" i="1" l="1"/>
  <c r="E180" i="1"/>
  <c r="C181" i="1" s="1"/>
  <c r="D181" i="1" l="1"/>
  <c r="E181" i="1"/>
  <c r="C182" i="1" s="1"/>
  <c r="D182" i="1" l="1"/>
  <c r="E182" i="1"/>
  <c r="C183" i="1" s="1"/>
  <c r="D183" i="1" l="1"/>
  <c r="E183" i="1"/>
  <c r="C184" i="1" s="1"/>
  <c r="D184" i="1" l="1"/>
  <c r="E184" i="1"/>
  <c r="C185" i="1" s="1"/>
  <c r="D185" i="1" l="1"/>
  <c r="E185" i="1"/>
  <c r="C186" i="1" s="1"/>
  <c r="D186" i="1" l="1"/>
  <c r="E186" i="1"/>
  <c r="C187" i="1" s="1"/>
  <c r="D187" i="1" l="1"/>
  <c r="E187" i="1"/>
  <c r="C188" i="1" s="1"/>
  <c r="D188" i="1" l="1"/>
  <c r="E188" i="1"/>
  <c r="C189" i="1" s="1"/>
  <c r="D189" i="1" l="1"/>
  <c r="E189" i="1"/>
  <c r="C190" i="1" s="1"/>
  <c r="D190" i="1" l="1"/>
  <c r="E190" i="1"/>
  <c r="C191" i="1" s="1"/>
  <c r="D191" i="1" l="1"/>
  <c r="E191" i="1"/>
  <c r="C192" i="1" s="1"/>
  <c r="D192" i="1" l="1"/>
  <c r="E192" i="1"/>
  <c r="C193" i="1" s="1"/>
  <c r="D193" i="1" l="1"/>
  <c r="E193" i="1"/>
  <c r="C194" i="1" s="1"/>
  <c r="D194" i="1" l="1"/>
  <c r="E194" i="1"/>
  <c r="C195" i="1" s="1"/>
  <c r="D195" i="1" l="1"/>
  <c r="E195" i="1"/>
  <c r="C196" i="1" s="1"/>
  <c r="D196" i="1" l="1"/>
  <c r="E196" i="1"/>
  <c r="C197" i="1" s="1"/>
  <c r="D197" i="1" l="1"/>
  <c r="E197" i="1"/>
  <c r="C198" i="1" s="1"/>
  <c r="D198" i="1" l="1"/>
  <c r="E198" i="1"/>
  <c r="C199" i="1" s="1"/>
  <c r="D199" i="1" l="1"/>
  <c r="E199" i="1"/>
  <c r="C200" i="1" s="1"/>
  <c r="D200" i="1" l="1"/>
  <c r="E200" i="1"/>
  <c r="C201" i="1" s="1"/>
  <c r="D201" i="1" l="1"/>
  <c r="E201" i="1"/>
  <c r="C202" i="1" s="1"/>
  <c r="D202" i="1" l="1"/>
  <c r="E202" i="1"/>
  <c r="C203" i="1" s="1"/>
  <c r="D203" i="1" l="1"/>
  <c r="E203" i="1"/>
  <c r="C204" i="1" s="1"/>
  <c r="D204" i="1" l="1"/>
  <c r="E204" i="1"/>
  <c r="C205" i="1" s="1"/>
  <c r="D205" i="1" l="1"/>
  <c r="E205" i="1"/>
  <c r="C206" i="1" s="1"/>
  <c r="D206" i="1" l="1"/>
  <c r="E206" i="1"/>
  <c r="C207" i="1" s="1"/>
  <c r="D207" i="1" l="1"/>
  <c r="E207" i="1"/>
  <c r="C208" i="1" s="1"/>
  <c r="D208" i="1" l="1"/>
  <c r="E208" i="1"/>
  <c r="C209" i="1" s="1"/>
  <c r="D209" i="1" l="1"/>
  <c r="E209" i="1"/>
  <c r="C210" i="1" s="1"/>
  <c r="D210" i="1" l="1"/>
  <c r="E210" i="1"/>
  <c r="C211" i="1" s="1"/>
  <c r="D211" i="1" l="1"/>
  <c r="E211" i="1"/>
  <c r="C212" i="1" s="1"/>
  <c r="D212" i="1" l="1"/>
  <c r="E212" i="1"/>
  <c r="C213" i="1" s="1"/>
  <c r="D213" i="1" l="1"/>
  <c r="E213" i="1"/>
  <c r="C214" i="1" s="1"/>
  <c r="D214" i="1" l="1"/>
  <c r="E214" i="1"/>
  <c r="C215" i="1" s="1"/>
  <c r="D215" i="1" l="1"/>
  <c r="E215" i="1"/>
  <c r="C216" i="1" s="1"/>
  <c r="D216" i="1" l="1"/>
  <c r="E216" i="1"/>
  <c r="C217" i="1" s="1"/>
  <c r="D217" i="1" l="1"/>
  <c r="E217" i="1"/>
  <c r="C218" i="1" s="1"/>
  <c r="D218" i="1" l="1"/>
  <c r="E218" i="1"/>
  <c r="C219" i="1" s="1"/>
  <c r="D219" i="1" l="1"/>
  <c r="E219" i="1"/>
  <c r="C220" i="1" s="1"/>
  <c r="D220" i="1" l="1"/>
  <c r="E220" i="1"/>
  <c r="C221" i="1" s="1"/>
  <c r="D221" i="1" l="1"/>
  <c r="E221" i="1"/>
  <c r="C222" i="1" s="1"/>
  <c r="D222" i="1" l="1"/>
  <c r="E222" i="1"/>
  <c r="C223" i="1" s="1"/>
  <c r="D223" i="1" l="1"/>
  <c r="E223" i="1"/>
  <c r="C224" i="1" s="1"/>
  <c r="D224" i="1" l="1"/>
  <c r="E224" i="1"/>
  <c r="C225" i="1" s="1"/>
  <c r="D225" i="1" l="1"/>
  <c r="E225" i="1"/>
  <c r="C226" i="1" s="1"/>
  <c r="D226" i="1" l="1"/>
  <c r="E226" i="1"/>
  <c r="C227" i="1" s="1"/>
  <c r="D227" i="1" l="1"/>
  <c r="E227" i="1"/>
  <c r="C228" i="1" s="1"/>
  <c r="D228" i="1" l="1"/>
  <c r="E228" i="1"/>
  <c r="C229" i="1" s="1"/>
  <c r="D229" i="1" l="1"/>
  <c r="E229" i="1"/>
  <c r="C230" i="1" s="1"/>
  <c r="D230" i="1" l="1"/>
  <c r="E230" i="1"/>
  <c r="C231" i="1" s="1"/>
  <c r="D231" i="1" l="1"/>
  <c r="E231" i="1"/>
  <c r="C232" i="1" s="1"/>
  <c r="D232" i="1" l="1"/>
  <c r="E232" i="1"/>
  <c r="C233" i="1" s="1"/>
  <c r="D233" i="1" l="1"/>
  <c r="E233" i="1"/>
  <c r="C234" i="1" s="1"/>
  <c r="D234" i="1" l="1"/>
  <c r="E234" i="1"/>
  <c r="C235" i="1" s="1"/>
  <c r="D235" i="1" l="1"/>
  <c r="E235" i="1"/>
  <c r="C236" i="1" s="1"/>
  <c r="D236" i="1" l="1"/>
  <c r="E236" i="1"/>
  <c r="C237" i="1" s="1"/>
  <c r="D237" i="1" l="1"/>
  <c r="E237" i="1"/>
  <c r="C238" i="1" s="1"/>
  <c r="D238" i="1" l="1"/>
  <c r="E238" i="1"/>
  <c r="C239" i="1" s="1"/>
  <c r="D239" i="1" l="1"/>
  <c r="E239" i="1"/>
  <c r="C240" i="1" s="1"/>
  <c r="D240" i="1" l="1"/>
  <c r="E240" i="1"/>
  <c r="C241" i="1" s="1"/>
  <c r="D241" i="1" l="1"/>
  <c r="E241" i="1"/>
  <c r="C242" i="1" s="1"/>
  <c r="D242" i="1" l="1"/>
  <c r="E242" i="1"/>
  <c r="C243" i="1" s="1"/>
  <c r="D243" i="1" l="1"/>
  <c r="E243" i="1"/>
  <c r="C244" i="1" s="1"/>
  <c r="D244" i="1" l="1"/>
  <c r="E244" i="1"/>
  <c r="C245" i="1" s="1"/>
  <c r="D245" i="1" l="1"/>
  <c r="E245" i="1"/>
  <c r="C246" i="1" s="1"/>
  <c r="D246" i="1" l="1"/>
  <c r="E246" i="1"/>
  <c r="C247" i="1" s="1"/>
  <c r="D247" i="1" l="1"/>
  <c r="E247" i="1"/>
  <c r="C248" i="1" s="1"/>
  <c r="D248" i="1" l="1"/>
  <c r="E248" i="1"/>
  <c r="C249" i="1" s="1"/>
  <c r="D249" i="1" l="1"/>
  <c r="E249" i="1"/>
  <c r="C250" i="1" s="1"/>
  <c r="D250" i="1" l="1"/>
  <c r="E250" i="1"/>
  <c r="C251" i="1" s="1"/>
  <c r="D251" i="1" l="1"/>
  <c r="E251" i="1"/>
  <c r="C252" i="1" s="1"/>
  <c r="D252" i="1" l="1"/>
  <c r="E252" i="1"/>
  <c r="C253" i="1" s="1"/>
  <c r="D253" i="1" l="1"/>
  <c r="E253" i="1"/>
  <c r="C254" i="1" s="1"/>
  <c r="D254" i="1" l="1"/>
  <c r="E254" i="1"/>
  <c r="C255" i="1" s="1"/>
  <c r="D255" i="1" l="1"/>
  <c r="E255" i="1"/>
  <c r="C256" i="1" s="1"/>
  <c r="D256" i="1" l="1"/>
  <c r="E256" i="1"/>
  <c r="C257" i="1" s="1"/>
  <c r="D257" i="1" l="1"/>
  <c r="E257" i="1"/>
  <c r="C258" i="1" s="1"/>
  <c r="D258" i="1" l="1"/>
  <c r="E258" i="1"/>
  <c r="C259" i="1" s="1"/>
  <c r="D259" i="1" l="1"/>
  <c r="E259" i="1"/>
  <c r="C260" i="1" s="1"/>
  <c r="D260" i="1" l="1"/>
  <c r="E260" i="1"/>
  <c r="C261" i="1" s="1"/>
  <c r="D261" i="1" l="1"/>
  <c r="E261" i="1"/>
  <c r="C262" i="1" s="1"/>
  <c r="D262" i="1" l="1"/>
  <c r="E262" i="1"/>
  <c r="C263" i="1" s="1"/>
  <c r="D263" i="1" l="1"/>
  <c r="E263" i="1"/>
  <c r="C264" i="1" s="1"/>
  <c r="D264" i="1" l="1"/>
  <c r="E264" i="1"/>
  <c r="C265" i="1" s="1"/>
  <c r="D265" i="1" l="1"/>
  <c r="E265" i="1"/>
  <c r="C266" i="1" s="1"/>
  <c r="D266" i="1" l="1"/>
  <c r="E266" i="1"/>
  <c r="C267" i="1" s="1"/>
  <c r="D267" i="1" l="1"/>
  <c r="E267" i="1"/>
  <c r="C268" i="1" s="1"/>
  <c r="D268" i="1" l="1"/>
  <c r="E268" i="1"/>
  <c r="C269" i="1" s="1"/>
  <c r="D269" i="1" l="1"/>
  <c r="E269" i="1"/>
  <c r="C270" i="1" s="1"/>
  <c r="D270" i="1" l="1"/>
  <c r="E270" i="1"/>
  <c r="C271" i="1" s="1"/>
  <c r="D271" i="1" l="1"/>
  <c r="E271" i="1"/>
  <c r="C272" i="1" s="1"/>
  <c r="D272" i="1" l="1"/>
  <c r="E272" i="1"/>
  <c r="C273" i="1" s="1"/>
  <c r="D273" i="1" l="1"/>
  <c r="E273" i="1"/>
  <c r="C274" i="1" s="1"/>
  <c r="D274" i="1" l="1"/>
  <c r="E274" i="1"/>
  <c r="C275" i="1" s="1"/>
  <c r="D275" i="1" l="1"/>
  <c r="E275" i="1"/>
  <c r="C276" i="1" s="1"/>
  <c r="D276" i="1" l="1"/>
  <c r="E276" i="1"/>
  <c r="C277" i="1" s="1"/>
  <c r="D277" i="1" l="1"/>
  <c r="E277" i="1"/>
  <c r="C278" i="1" s="1"/>
  <c r="D278" i="1" l="1"/>
  <c r="E278" i="1"/>
  <c r="C279" i="1" s="1"/>
  <c r="D279" i="1" l="1"/>
  <c r="E279" i="1"/>
  <c r="C280" i="1" s="1"/>
  <c r="D280" i="1" l="1"/>
  <c r="E280" i="1"/>
  <c r="C281" i="1" s="1"/>
  <c r="D281" i="1" l="1"/>
  <c r="E281" i="1"/>
  <c r="C282" i="1" s="1"/>
  <c r="D282" i="1" l="1"/>
  <c r="E282" i="1"/>
  <c r="C283" i="1" s="1"/>
  <c r="D283" i="1" l="1"/>
  <c r="E283" i="1"/>
  <c r="C284" i="1" s="1"/>
  <c r="D284" i="1" l="1"/>
  <c r="E284" i="1"/>
  <c r="C285" i="1" s="1"/>
  <c r="D285" i="1" l="1"/>
  <c r="E285" i="1"/>
  <c r="C286" i="1" s="1"/>
  <c r="D286" i="1" l="1"/>
  <c r="E286" i="1"/>
  <c r="C287" i="1" s="1"/>
  <c r="D287" i="1" l="1"/>
  <c r="E287" i="1"/>
  <c r="C288" i="1" s="1"/>
  <c r="D288" i="1" l="1"/>
  <c r="E288" i="1"/>
  <c r="C289" i="1" s="1"/>
  <c r="D289" i="1" l="1"/>
  <c r="E289" i="1"/>
  <c r="C290" i="1" s="1"/>
  <c r="D290" i="1" l="1"/>
  <c r="E290" i="1"/>
  <c r="C291" i="1" s="1"/>
  <c r="D291" i="1" l="1"/>
  <c r="E291" i="1"/>
  <c r="C292" i="1" s="1"/>
  <c r="D292" i="1" l="1"/>
  <c r="E292" i="1"/>
  <c r="C293" i="1" s="1"/>
  <c r="D293" i="1" l="1"/>
  <c r="E293" i="1"/>
  <c r="C294" i="1" s="1"/>
  <c r="D294" i="1" l="1"/>
  <c r="E294" i="1"/>
  <c r="C295" i="1" s="1"/>
  <c r="D295" i="1" l="1"/>
  <c r="E295" i="1"/>
  <c r="C296" i="1" s="1"/>
  <c r="D296" i="1" l="1"/>
  <c r="E296" i="1"/>
  <c r="C297" i="1" s="1"/>
  <c r="D297" i="1" l="1"/>
  <c r="E297" i="1"/>
  <c r="C298" i="1" s="1"/>
  <c r="D298" i="1" l="1"/>
  <c r="E298" i="1"/>
  <c r="C299" i="1" s="1"/>
  <c r="D299" i="1" l="1"/>
  <c r="E299" i="1"/>
  <c r="C300" i="1" s="1"/>
  <c r="D300" i="1" l="1"/>
  <c r="E300" i="1"/>
  <c r="C301" i="1" s="1"/>
  <c r="D301" i="1" l="1"/>
  <c r="E301" i="1"/>
  <c r="C302" i="1" s="1"/>
  <c r="D302" i="1" l="1"/>
  <c r="E302" i="1"/>
  <c r="C303" i="1" s="1"/>
  <c r="D303" i="1" l="1"/>
  <c r="E303" i="1"/>
  <c r="C304" i="1" s="1"/>
  <c r="D304" i="1" l="1"/>
  <c r="E304" i="1"/>
  <c r="C305" i="1" s="1"/>
  <c r="D305" i="1" l="1"/>
  <c r="E305" i="1"/>
  <c r="C306" i="1" s="1"/>
  <c r="D306" i="1" l="1"/>
  <c r="E306" i="1"/>
  <c r="C307" i="1" s="1"/>
  <c r="D307" i="1" l="1"/>
  <c r="E307" i="1"/>
  <c r="C308" i="1" s="1"/>
  <c r="D308" i="1" l="1"/>
  <c r="E308" i="1"/>
  <c r="C309" i="1" s="1"/>
  <c r="D309" i="1" l="1"/>
  <c r="E309" i="1"/>
  <c r="C310" i="1" s="1"/>
  <c r="D310" i="1" l="1"/>
  <c r="E310" i="1"/>
  <c r="C311" i="1" s="1"/>
  <c r="D311" i="1" l="1"/>
  <c r="E311" i="1"/>
  <c r="C312" i="1" s="1"/>
  <c r="D312" i="1" l="1"/>
  <c r="E312" i="1"/>
  <c r="C313" i="1" s="1"/>
  <c r="D313" i="1" l="1"/>
  <c r="E313" i="1"/>
  <c r="C314" i="1" s="1"/>
  <c r="D314" i="1" l="1"/>
  <c r="E314" i="1"/>
  <c r="C315" i="1" s="1"/>
  <c r="D315" i="1" l="1"/>
  <c r="E315" i="1"/>
  <c r="C316" i="1" s="1"/>
  <c r="D316" i="1" l="1"/>
  <c r="E316" i="1"/>
  <c r="C317" i="1" s="1"/>
  <c r="D317" i="1" l="1"/>
  <c r="E317" i="1"/>
  <c r="C318" i="1" s="1"/>
  <c r="D318" i="1" l="1"/>
  <c r="E318" i="1"/>
  <c r="C319" i="1" s="1"/>
  <c r="D319" i="1" l="1"/>
  <c r="E319" i="1"/>
  <c r="C320" i="1" s="1"/>
  <c r="D320" i="1" l="1"/>
  <c r="E320" i="1"/>
  <c r="C321" i="1" s="1"/>
  <c r="D321" i="1" l="1"/>
  <c r="E321" i="1"/>
  <c r="C322" i="1" s="1"/>
  <c r="D322" i="1" l="1"/>
  <c r="E322" i="1"/>
  <c r="C323" i="1" s="1"/>
  <c r="D323" i="1" l="1"/>
  <c r="E323" i="1"/>
  <c r="C324" i="1" s="1"/>
  <c r="D324" i="1" l="1"/>
  <c r="E324" i="1"/>
  <c r="C325" i="1" s="1"/>
  <c r="D325" i="1" l="1"/>
  <c r="E325" i="1"/>
  <c r="C326" i="1" s="1"/>
  <c r="D326" i="1" l="1"/>
  <c r="E326" i="1"/>
  <c r="C327" i="1" s="1"/>
  <c r="D327" i="1" l="1"/>
  <c r="E327" i="1"/>
  <c r="C328" i="1" s="1"/>
  <c r="D328" i="1" l="1"/>
  <c r="E328" i="1"/>
  <c r="C329" i="1" s="1"/>
  <c r="D329" i="1" l="1"/>
  <c r="E329" i="1"/>
  <c r="C330" i="1" s="1"/>
  <c r="D330" i="1" l="1"/>
  <c r="E330" i="1"/>
  <c r="C331" i="1" s="1"/>
  <c r="D331" i="1" l="1"/>
  <c r="E331" i="1"/>
  <c r="C332" i="1" s="1"/>
  <c r="D332" i="1" l="1"/>
  <c r="E332" i="1"/>
  <c r="C333" i="1" s="1"/>
  <c r="D333" i="1" l="1"/>
  <c r="E333" i="1"/>
  <c r="C334" i="1" s="1"/>
  <c r="D334" i="1" l="1"/>
  <c r="E334" i="1"/>
  <c r="C335" i="1" s="1"/>
  <c r="D335" i="1" l="1"/>
  <c r="E335" i="1"/>
  <c r="C336" i="1" s="1"/>
  <c r="D336" i="1" l="1"/>
  <c r="E336" i="1"/>
  <c r="C337" i="1" s="1"/>
  <c r="D337" i="1" l="1"/>
  <c r="E337" i="1"/>
  <c r="C338" i="1" s="1"/>
  <c r="D338" i="1" l="1"/>
  <c r="E338" i="1"/>
  <c r="C339" i="1" s="1"/>
  <c r="D339" i="1" l="1"/>
  <c r="E339" i="1"/>
  <c r="C340" i="1" s="1"/>
  <c r="D340" i="1" l="1"/>
  <c r="E340" i="1"/>
  <c r="C341" i="1" s="1"/>
  <c r="D341" i="1" l="1"/>
  <c r="E341" i="1"/>
  <c r="C342" i="1" s="1"/>
  <c r="D342" i="1" l="1"/>
  <c r="E342" i="1"/>
  <c r="C343" i="1" s="1"/>
  <c r="D343" i="1" l="1"/>
  <c r="E343" i="1"/>
  <c r="C344" i="1" s="1"/>
  <c r="D344" i="1" l="1"/>
  <c r="E344" i="1"/>
  <c r="C345" i="1" s="1"/>
  <c r="D345" i="1" l="1"/>
  <c r="E345" i="1"/>
  <c r="C346" i="1" s="1"/>
  <c r="D346" i="1" l="1"/>
  <c r="E346" i="1"/>
  <c r="C347" i="1" s="1"/>
  <c r="D347" i="1" l="1"/>
  <c r="E347" i="1"/>
  <c r="C348" i="1" s="1"/>
  <c r="D348" i="1" l="1"/>
  <c r="E348" i="1"/>
  <c r="C349" i="1" s="1"/>
  <c r="D349" i="1" l="1"/>
  <c r="E349" i="1"/>
  <c r="C350" i="1" s="1"/>
  <c r="D350" i="1" l="1"/>
  <c r="E350" i="1"/>
  <c r="C351" i="1" s="1"/>
  <c r="D351" i="1" l="1"/>
  <c r="E351" i="1"/>
  <c r="C352" i="1" s="1"/>
  <c r="D352" i="1" l="1"/>
  <c r="E352" i="1"/>
  <c r="C353" i="1" s="1"/>
  <c r="D353" i="1" l="1"/>
  <c r="E353" i="1"/>
  <c r="C354" i="1" s="1"/>
  <c r="D354" i="1" l="1"/>
  <c r="E354" i="1"/>
  <c r="C355" i="1" s="1"/>
  <c r="D355" i="1" l="1"/>
  <c r="E355" i="1"/>
  <c r="C356" i="1" s="1"/>
  <c r="D356" i="1" l="1"/>
  <c r="E356" i="1"/>
  <c r="C357" i="1" s="1"/>
  <c r="D357" i="1" l="1"/>
  <c r="E357" i="1"/>
  <c r="C358" i="1" s="1"/>
  <c r="D358" i="1" l="1"/>
  <c r="E358" i="1"/>
  <c r="C359" i="1" s="1"/>
  <c r="D359" i="1" l="1"/>
  <c r="E359" i="1"/>
  <c r="C360" i="1" s="1"/>
  <c r="D360" i="1" l="1"/>
  <c r="E360" i="1"/>
  <c r="C361" i="1" s="1"/>
  <c r="D361" i="1" l="1"/>
  <c r="E361" i="1"/>
  <c r="C362" i="1" s="1"/>
  <c r="D362" i="1" l="1"/>
  <c r="E362" i="1"/>
  <c r="C363" i="1" s="1"/>
  <c r="D363" i="1" l="1"/>
  <c r="E363" i="1"/>
  <c r="C364" i="1" s="1"/>
  <c r="D364" i="1" l="1"/>
  <c r="E364" i="1"/>
  <c r="C365" i="1" s="1"/>
  <c r="D365" i="1" l="1"/>
  <c r="E365" i="1"/>
  <c r="C366" i="1" s="1"/>
  <c r="D366" i="1" l="1"/>
  <c r="E366" i="1"/>
  <c r="C367" i="1" s="1"/>
  <c r="D367" i="1" l="1"/>
  <c r="E367" i="1"/>
  <c r="C368" i="1" s="1"/>
  <c r="D368" i="1" l="1"/>
  <c r="E368" i="1"/>
  <c r="C369" i="1" s="1"/>
  <c r="D369" i="1" l="1"/>
  <c r="E369" i="1"/>
  <c r="C370" i="1" s="1"/>
  <c r="D370" i="1" l="1"/>
  <c r="E370" i="1"/>
  <c r="C371" i="1" s="1"/>
  <c r="D371" i="1" l="1"/>
  <c r="E371" i="1"/>
  <c r="C372" i="1" s="1"/>
  <c r="D372" i="1" l="1"/>
  <c r="E372" i="1"/>
  <c r="C373" i="1" s="1"/>
  <c r="D373" i="1" l="1"/>
  <c r="E373" i="1"/>
  <c r="C374" i="1" s="1"/>
  <c r="D374" i="1" l="1"/>
  <c r="E374" i="1"/>
  <c r="C375" i="1" s="1"/>
  <c r="D375" i="1" l="1"/>
  <c r="E375" i="1"/>
  <c r="C376" i="1" s="1"/>
  <c r="D376" i="1" l="1"/>
  <c r="E376" i="1"/>
  <c r="C377" i="1" s="1"/>
  <c r="D377" i="1" l="1"/>
  <c r="E377" i="1"/>
  <c r="C378" i="1" s="1"/>
  <c r="D378" i="1" l="1"/>
  <c r="E378" i="1"/>
  <c r="C379" i="1" s="1"/>
  <c r="D379" i="1" l="1"/>
  <c r="E379" i="1"/>
  <c r="C380" i="1" s="1"/>
  <c r="D380" i="1" l="1"/>
  <c r="E380" i="1"/>
  <c r="C381" i="1" s="1"/>
  <c r="D381" i="1" l="1"/>
  <c r="E381" i="1"/>
  <c r="C382" i="1" s="1"/>
  <c r="D382" i="1" l="1"/>
  <c r="E382" i="1"/>
  <c r="C383" i="1" s="1"/>
  <c r="D383" i="1" l="1"/>
  <c r="E383" i="1"/>
  <c r="C384" i="1" s="1"/>
  <c r="D384" i="1" l="1"/>
  <c r="E384" i="1"/>
  <c r="C385" i="1" s="1"/>
  <c r="D385" i="1" l="1"/>
  <c r="E385" i="1"/>
  <c r="C386" i="1" s="1"/>
  <c r="D386" i="1" l="1"/>
  <c r="E386" i="1"/>
  <c r="C387" i="1" s="1"/>
  <c r="D387" i="1" l="1"/>
  <c r="E387" i="1"/>
  <c r="C388" i="1" s="1"/>
  <c r="D388" i="1" l="1"/>
  <c r="E388" i="1"/>
  <c r="C389" i="1" s="1"/>
  <c r="D389" i="1" l="1"/>
  <c r="E389" i="1"/>
  <c r="C390" i="1" s="1"/>
  <c r="D390" i="1" l="1"/>
  <c r="E390" i="1"/>
  <c r="C391" i="1" s="1"/>
  <c r="D391" i="1" l="1"/>
  <c r="E391" i="1"/>
  <c r="C392" i="1" s="1"/>
  <c r="D392" i="1" l="1"/>
  <c r="E392" i="1"/>
  <c r="C393" i="1" s="1"/>
  <c r="D393" i="1" l="1"/>
  <c r="E393" i="1"/>
  <c r="C394" i="1" s="1"/>
  <c r="D394" i="1" l="1"/>
  <c r="E394" i="1"/>
  <c r="C395" i="1" s="1"/>
  <c r="D395" i="1" l="1"/>
  <c r="E395" i="1"/>
  <c r="C396" i="1" s="1"/>
  <c r="D396" i="1" l="1"/>
  <c r="E396" i="1"/>
  <c r="C397" i="1" s="1"/>
  <c r="D397" i="1" l="1"/>
  <c r="E397" i="1"/>
  <c r="C398" i="1" s="1"/>
  <c r="D398" i="1" l="1"/>
  <c r="E398" i="1"/>
  <c r="C399" i="1" s="1"/>
  <c r="D399" i="1" l="1"/>
  <c r="E399" i="1"/>
  <c r="C400" i="1" s="1"/>
  <c r="D400" i="1" l="1"/>
  <c r="E400" i="1"/>
  <c r="C401" i="1" s="1"/>
  <c r="D401" i="1" l="1"/>
  <c r="E401" i="1"/>
  <c r="C402" i="1" s="1"/>
  <c r="D402" i="1" l="1"/>
  <c r="E402" i="1"/>
  <c r="C403" i="1" s="1"/>
  <c r="D403" i="1" l="1"/>
  <c r="E403" i="1"/>
  <c r="C404" i="1" s="1"/>
  <c r="D404" i="1" l="1"/>
  <c r="E404" i="1"/>
  <c r="C405" i="1" s="1"/>
  <c r="D405" i="1" l="1"/>
  <c r="E405" i="1"/>
  <c r="C406" i="1" s="1"/>
  <c r="D406" i="1" l="1"/>
  <c r="E406" i="1"/>
  <c r="C407" i="1" s="1"/>
  <c r="D407" i="1" l="1"/>
  <c r="E407" i="1"/>
  <c r="C408" i="1" s="1"/>
  <c r="D408" i="1" l="1"/>
  <c r="E408" i="1"/>
  <c r="C409" i="1" s="1"/>
  <c r="D409" i="1" l="1"/>
  <c r="E409" i="1"/>
  <c r="C410" i="1" s="1"/>
  <c r="D410" i="1" l="1"/>
  <c r="E410" i="1"/>
  <c r="C411" i="1" s="1"/>
  <c r="D411" i="1" l="1"/>
  <c r="E411" i="1"/>
  <c r="C412" i="1" s="1"/>
  <c r="D412" i="1" l="1"/>
  <c r="E412" i="1"/>
  <c r="C413" i="1" s="1"/>
  <c r="D413" i="1" l="1"/>
  <c r="E413" i="1"/>
  <c r="C414" i="1" s="1"/>
  <c r="D414" i="1" l="1"/>
  <c r="E414" i="1"/>
  <c r="C415" i="1" s="1"/>
  <c r="D415" i="1" l="1"/>
  <c r="E415" i="1"/>
  <c r="C416" i="1" s="1"/>
  <c r="D416" i="1" l="1"/>
  <c r="E416" i="1"/>
  <c r="C417" i="1" s="1"/>
  <c r="D417" i="1" l="1"/>
  <c r="E417" i="1"/>
  <c r="C418" i="1" s="1"/>
  <c r="D418" i="1" l="1"/>
  <c r="E418" i="1"/>
  <c r="C419" i="1" s="1"/>
  <c r="D419" i="1" l="1"/>
  <c r="E419" i="1"/>
  <c r="C420" i="1" s="1"/>
  <c r="D420" i="1" l="1"/>
  <c r="E420" i="1"/>
  <c r="C421" i="1" s="1"/>
  <c r="D421" i="1" l="1"/>
  <c r="E421" i="1"/>
  <c r="C422" i="1" s="1"/>
  <c r="D422" i="1" l="1"/>
  <c r="E422" i="1"/>
  <c r="C423" i="1" s="1"/>
  <c r="D423" i="1" l="1"/>
  <c r="E423" i="1"/>
  <c r="C424" i="1" s="1"/>
  <c r="D424" i="1" l="1"/>
  <c r="E424" i="1"/>
  <c r="C425" i="1" s="1"/>
  <c r="D425" i="1" l="1"/>
  <c r="E425" i="1"/>
  <c r="C426" i="1" s="1"/>
  <c r="D426" i="1" l="1"/>
  <c r="E426" i="1"/>
  <c r="C427" i="1" s="1"/>
  <c r="D427" i="1" l="1"/>
  <c r="E427" i="1"/>
  <c r="C428" i="1" s="1"/>
  <c r="D428" i="1" l="1"/>
  <c r="E428" i="1"/>
  <c r="C429" i="1" s="1"/>
  <c r="D429" i="1" l="1"/>
  <c r="E429" i="1"/>
  <c r="C430" i="1" s="1"/>
  <c r="D430" i="1" l="1"/>
  <c r="E430" i="1"/>
  <c r="C431" i="1" s="1"/>
  <c r="D431" i="1" l="1"/>
  <c r="E431" i="1"/>
  <c r="C432" i="1" s="1"/>
  <c r="D432" i="1" l="1"/>
  <c r="E432" i="1"/>
  <c r="C433" i="1" s="1"/>
  <c r="D433" i="1" l="1"/>
  <c r="E433" i="1"/>
  <c r="C434" i="1" s="1"/>
  <c r="D434" i="1" l="1"/>
  <c r="E434" i="1"/>
  <c r="C435" i="1" s="1"/>
  <c r="D435" i="1" l="1"/>
  <c r="E435" i="1"/>
  <c r="C436" i="1" s="1"/>
  <c r="D436" i="1" l="1"/>
  <c r="E436" i="1"/>
  <c r="C437" i="1" s="1"/>
  <c r="D437" i="1" l="1"/>
  <c r="E437" i="1"/>
  <c r="C438" i="1" s="1"/>
  <c r="D438" i="1" l="1"/>
  <c r="E438" i="1"/>
  <c r="C439" i="1" s="1"/>
  <c r="D439" i="1" l="1"/>
  <c r="E439" i="1"/>
  <c r="C440" i="1" s="1"/>
  <c r="D440" i="1" l="1"/>
  <c r="E440" i="1"/>
  <c r="C441" i="1" s="1"/>
  <c r="D441" i="1" l="1"/>
  <c r="E441" i="1"/>
  <c r="C442" i="1" s="1"/>
  <c r="D442" i="1" l="1"/>
  <c r="E442" i="1"/>
  <c r="C443" i="1" s="1"/>
  <c r="D443" i="1" l="1"/>
  <c r="E443" i="1"/>
  <c r="C444" i="1" s="1"/>
  <c r="D444" i="1" l="1"/>
  <c r="E444" i="1"/>
  <c r="C445" i="1" s="1"/>
  <c r="D445" i="1" l="1"/>
  <c r="E445" i="1"/>
  <c r="C446" i="1" s="1"/>
  <c r="D446" i="1" l="1"/>
  <c r="E446" i="1"/>
  <c r="C447" i="1" s="1"/>
  <c r="D447" i="1" l="1"/>
  <c r="E447" i="1"/>
  <c r="C448" i="1" s="1"/>
  <c r="D448" i="1" l="1"/>
  <c r="E448" i="1"/>
  <c r="C449" i="1" s="1"/>
  <c r="D449" i="1" l="1"/>
  <c r="E449" i="1"/>
  <c r="C450" i="1" s="1"/>
  <c r="D450" i="1" l="1"/>
  <c r="E450" i="1"/>
  <c r="C451" i="1" s="1"/>
  <c r="D451" i="1" l="1"/>
  <c r="E451" i="1"/>
  <c r="C452" i="1" s="1"/>
  <c r="D452" i="1" l="1"/>
  <c r="E452" i="1"/>
  <c r="C453" i="1" s="1"/>
  <c r="D453" i="1" l="1"/>
  <c r="E453" i="1"/>
  <c r="C454" i="1" s="1"/>
  <c r="D454" i="1" l="1"/>
  <c r="E454" i="1"/>
  <c r="C455" i="1" s="1"/>
  <c r="D455" i="1" l="1"/>
  <c r="E455" i="1"/>
  <c r="C456" i="1" s="1"/>
  <c r="D456" i="1" l="1"/>
  <c r="E456" i="1"/>
  <c r="C457" i="1" s="1"/>
  <c r="D457" i="1" l="1"/>
  <c r="E457" i="1"/>
  <c r="C458" i="1" s="1"/>
  <c r="D458" i="1" l="1"/>
  <c r="E458" i="1"/>
  <c r="C459" i="1" s="1"/>
  <c r="D459" i="1" l="1"/>
  <c r="E459" i="1"/>
  <c r="C460" i="1" s="1"/>
  <c r="D460" i="1" l="1"/>
  <c r="E460" i="1"/>
  <c r="C461" i="1" s="1"/>
  <c r="D461" i="1" l="1"/>
  <c r="E461" i="1"/>
  <c r="C462" i="1" s="1"/>
  <c r="D462" i="1" l="1"/>
  <c r="E462" i="1"/>
  <c r="C463" i="1" s="1"/>
  <c r="D463" i="1" l="1"/>
  <c r="E463" i="1"/>
  <c r="C464" i="1" s="1"/>
  <c r="D464" i="1" l="1"/>
  <c r="E464" i="1"/>
  <c r="C465" i="1" s="1"/>
  <c r="D465" i="1" l="1"/>
  <c r="E465" i="1"/>
  <c r="C466" i="1" s="1"/>
  <c r="D466" i="1" l="1"/>
  <c r="E466" i="1"/>
  <c r="C467" i="1" s="1"/>
  <c r="D467" i="1" l="1"/>
  <c r="E467" i="1"/>
  <c r="C468" i="1" s="1"/>
  <c r="D468" i="1" l="1"/>
  <c r="E468" i="1"/>
  <c r="C469" i="1" s="1"/>
  <c r="D469" i="1" l="1"/>
  <c r="E469" i="1"/>
  <c r="C470" i="1" s="1"/>
  <c r="D470" i="1" l="1"/>
  <c r="E470" i="1"/>
  <c r="C471" i="1" s="1"/>
  <c r="D471" i="1" l="1"/>
  <c r="E471" i="1"/>
  <c r="C472" i="1" s="1"/>
  <c r="D472" i="1" l="1"/>
  <c r="E472" i="1"/>
  <c r="C473" i="1" s="1"/>
  <c r="D473" i="1" l="1"/>
  <c r="E473" i="1"/>
  <c r="C474" i="1" s="1"/>
  <c r="D474" i="1" l="1"/>
  <c r="E474" i="1"/>
  <c r="C475" i="1" s="1"/>
  <c r="D475" i="1" l="1"/>
  <c r="E475" i="1"/>
  <c r="C476" i="1" s="1"/>
  <c r="D476" i="1" l="1"/>
  <c r="E476" i="1"/>
  <c r="C477" i="1" s="1"/>
  <c r="D477" i="1" l="1"/>
  <c r="E477" i="1"/>
  <c r="C478" i="1" s="1"/>
  <c r="D478" i="1" l="1"/>
  <c r="E478" i="1"/>
  <c r="C479" i="1" s="1"/>
  <c r="D479" i="1" l="1"/>
  <c r="E479" i="1"/>
  <c r="C480" i="1" s="1"/>
  <c r="D480" i="1" l="1"/>
  <c r="E480" i="1"/>
  <c r="C481" i="1" s="1"/>
  <c r="D481" i="1" l="1"/>
  <c r="E481" i="1"/>
  <c r="C482" i="1" s="1"/>
  <c r="D482" i="1" l="1"/>
  <c r="E482" i="1"/>
  <c r="C483" i="1" s="1"/>
  <c r="D483" i="1" l="1"/>
  <c r="E483" i="1"/>
  <c r="C484" i="1" s="1"/>
  <c r="D484" i="1" l="1"/>
  <c r="E484" i="1"/>
  <c r="C485" i="1" s="1"/>
  <c r="D485" i="1" l="1"/>
  <c r="E485" i="1"/>
  <c r="C486" i="1" s="1"/>
  <c r="D486" i="1" l="1"/>
  <c r="E486" i="1"/>
  <c r="C487" i="1" s="1"/>
  <c r="D487" i="1" l="1"/>
  <c r="E487" i="1"/>
  <c r="C488" i="1" s="1"/>
  <c r="D488" i="1" l="1"/>
  <c r="E488" i="1"/>
  <c r="C489" i="1" s="1"/>
  <c r="D489" i="1" l="1"/>
  <c r="E489" i="1"/>
  <c r="C490" i="1" s="1"/>
  <c r="D490" i="1" l="1"/>
  <c r="E490" i="1"/>
  <c r="C491" i="1" s="1"/>
  <c r="D491" i="1" l="1"/>
  <c r="E491" i="1"/>
  <c r="C492" i="1" s="1"/>
  <c r="D492" i="1" l="1"/>
  <c r="E492" i="1"/>
  <c r="C493" i="1" s="1"/>
  <c r="D493" i="1" l="1"/>
  <c r="E493" i="1"/>
  <c r="C494" i="1" s="1"/>
  <c r="D494" i="1" l="1"/>
  <c r="E494" i="1"/>
  <c r="C495" i="1" s="1"/>
  <c r="D495" i="1" l="1"/>
  <c r="E495" i="1"/>
  <c r="C496" i="1" s="1"/>
  <c r="D496" i="1" l="1"/>
  <c r="E496" i="1"/>
  <c r="C497" i="1" s="1"/>
  <c r="D497" i="1" l="1"/>
  <c r="E497" i="1"/>
  <c r="C498" i="1" s="1"/>
  <c r="D498" i="1" l="1"/>
  <c r="E498" i="1"/>
  <c r="C499" i="1" s="1"/>
  <c r="D499" i="1" l="1"/>
  <c r="E499" i="1"/>
  <c r="C500" i="1" s="1"/>
  <c r="D500" i="1" l="1"/>
  <c r="E500" i="1"/>
  <c r="C501" i="1" s="1"/>
  <c r="D501" i="1" l="1"/>
  <c r="E501" i="1"/>
  <c r="C502" i="1" s="1"/>
  <c r="D502" i="1" l="1"/>
  <c r="E502" i="1"/>
  <c r="C503" i="1" s="1"/>
  <c r="D503" i="1" l="1"/>
  <c r="E503" i="1"/>
  <c r="C504" i="1" s="1"/>
  <c r="D504" i="1" l="1"/>
  <c r="E504" i="1"/>
  <c r="C505" i="1" s="1"/>
  <c r="D505" i="1" l="1"/>
  <c r="E505" i="1"/>
  <c r="C506" i="1" s="1"/>
  <c r="D506" i="1" l="1"/>
  <c r="E506" i="1"/>
  <c r="C507" i="1" s="1"/>
  <c r="D507" i="1" l="1"/>
  <c r="E507" i="1"/>
  <c r="C508" i="1" s="1"/>
  <c r="D508" i="1" l="1"/>
  <c r="E508" i="1"/>
  <c r="C509" i="1" s="1"/>
  <c r="D509" i="1" l="1"/>
  <c r="E509" i="1"/>
  <c r="C510" i="1" s="1"/>
  <c r="D510" i="1" l="1"/>
  <c r="E510" i="1"/>
  <c r="C511" i="1" s="1"/>
  <c r="D511" i="1" l="1"/>
  <c r="E511" i="1"/>
  <c r="C512" i="1" s="1"/>
  <c r="D512" i="1" l="1"/>
  <c r="E512" i="1"/>
  <c r="C513" i="1" s="1"/>
  <c r="D513" i="1" l="1"/>
  <c r="E513" i="1"/>
  <c r="C514" i="1" s="1"/>
  <c r="D514" i="1" l="1"/>
  <c r="E514" i="1"/>
  <c r="C515" i="1" s="1"/>
  <c r="D515" i="1" l="1"/>
  <c r="E515" i="1"/>
  <c r="C516" i="1" s="1"/>
  <c r="D516" i="1" l="1"/>
  <c r="E516" i="1"/>
  <c r="C517" i="1" s="1"/>
  <c r="D517" i="1" l="1"/>
  <c r="E517" i="1"/>
  <c r="C518" i="1" s="1"/>
  <c r="D518" i="1" l="1"/>
  <c r="E518" i="1"/>
  <c r="C519" i="1" s="1"/>
  <c r="D519" i="1" l="1"/>
  <c r="E519" i="1"/>
  <c r="C520" i="1" s="1"/>
  <c r="D520" i="1" l="1"/>
  <c r="E520" i="1"/>
  <c r="C521" i="1" s="1"/>
  <c r="D521" i="1" l="1"/>
  <c r="E521" i="1"/>
  <c r="C522" i="1" s="1"/>
  <c r="D522" i="1" l="1"/>
  <c r="E522" i="1"/>
  <c r="C523" i="1" s="1"/>
  <c r="D523" i="1" l="1"/>
  <c r="E523" i="1"/>
  <c r="C524" i="1" s="1"/>
  <c r="D524" i="1" l="1"/>
  <c r="E524" i="1"/>
  <c r="C525" i="1" s="1"/>
  <c r="D525" i="1" l="1"/>
  <c r="E525" i="1"/>
  <c r="C526" i="1" s="1"/>
  <c r="D526" i="1" l="1"/>
  <c r="E526" i="1"/>
  <c r="C527" i="1" s="1"/>
  <c r="D527" i="1" l="1"/>
  <c r="E527" i="1"/>
  <c r="C528" i="1" s="1"/>
  <c r="D528" i="1" l="1"/>
  <c r="E528" i="1"/>
  <c r="C529" i="1" s="1"/>
  <c r="D529" i="1" l="1"/>
  <c r="E529" i="1"/>
  <c r="C530" i="1" s="1"/>
  <c r="D530" i="1" l="1"/>
  <c r="E530" i="1"/>
  <c r="C531" i="1" s="1"/>
  <c r="D531" i="1" l="1"/>
  <c r="E531" i="1"/>
  <c r="C532" i="1" s="1"/>
  <c r="D532" i="1" l="1"/>
  <c r="E532" i="1"/>
  <c r="C533" i="1" s="1"/>
  <c r="D533" i="1" l="1"/>
  <c r="E533" i="1"/>
  <c r="C534" i="1" s="1"/>
  <c r="D534" i="1" l="1"/>
  <c r="E534" i="1"/>
  <c r="C535" i="1" s="1"/>
  <c r="D535" i="1" l="1"/>
  <c r="E535" i="1"/>
  <c r="C536" i="1" s="1"/>
  <c r="D536" i="1" l="1"/>
  <c r="E536" i="1"/>
  <c r="C537" i="1" s="1"/>
  <c r="D537" i="1" l="1"/>
  <c r="E537" i="1"/>
  <c r="C538" i="1" s="1"/>
  <c r="D538" i="1" l="1"/>
  <c r="E538" i="1"/>
  <c r="C539" i="1" s="1"/>
  <c r="D539" i="1" l="1"/>
  <c r="E539" i="1"/>
  <c r="C540" i="1" s="1"/>
  <c r="D540" i="1" l="1"/>
  <c r="E540" i="1"/>
  <c r="C541" i="1" s="1"/>
  <c r="D541" i="1" l="1"/>
  <c r="E541" i="1"/>
  <c r="C542" i="1" s="1"/>
  <c r="D542" i="1" l="1"/>
  <c r="E542" i="1"/>
  <c r="C543" i="1" s="1"/>
  <c r="D543" i="1" l="1"/>
  <c r="E543" i="1"/>
  <c r="C544" i="1" s="1"/>
  <c r="D544" i="1" l="1"/>
  <c r="E544" i="1"/>
  <c r="C545" i="1" s="1"/>
  <c r="D545" i="1" l="1"/>
  <c r="E545" i="1"/>
  <c r="C546" i="1" s="1"/>
  <c r="D546" i="1" l="1"/>
  <c r="E546" i="1"/>
  <c r="C547" i="1" s="1"/>
  <c r="D547" i="1" l="1"/>
  <c r="E547" i="1"/>
  <c r="C548" i="1" s="1"/>
  <c r="D548" i="1" l="1"/>
  <c r="E548" i="1"/>
  <c r="C549" i="1" s="1"/>
  <c r="D549" i="1" l="1"/>
  <c r="E549" i="1"/>
  <c r="C550" i="1" s="1"/>
  <c r="D550" i="1" l="1"/>
  <c r="E550" i="1"/>
  <c r="C551" i="1" s="1"/>
  <c r="D551" i="1" l="1"/>
  <c r="E551" i="1"/>
  <c r="C552" i="1" s="1"/>
  <c r="D552" i="1" l="1"/>
  <c r="E552" i="1"/>
  <c r="C553" i="1" s="1"/>
  <c r="D553" i="1" l="1"/>
  <c r="E553" i="1"/>
  <c r="C554" i="1" s="1"/>
  <c r="D554" i="1" l="1"/>
  <c r="E554" i="1"/>
  <c r="C555" i="1" s="1"/>
  <c r="D555" i="1" l="1"/>
  <c r="E555" i="1"/>
  <c r="C556" i="1" s="1"/>
  <c r="D556" i="1" l="1"/>
  <c r="E556" i="1"/>
  <c r="C557" i="1" s="1"/>
  <c r="D557" i="1" l="1"/>
  <c r="E557" i="1"/>
  <c r="C558" i="1" s="1"/>
  <c r="D558" i="1" l="1"/>
  <c r="E558" i="1"/>
  <c r="C559" i="1" s="1"/>
  <c r="D559" i="1" l="1"/>
  <c r="E559" i="1"/>
  <c r="C560" i="1" s="1"/>
  <c r="D560" i="1" l="1"/>
  <c r="E560" i="1"/>
  <c r="C561" i="1" s="1"/>
  <c r="D561" i="1" l="1"/>
  <c r="E561" i="1"/>
  <c r="C562" i="1" s="1"/>
  <c r="D562" i="1" l="1"/>
  <c r="E562" i="1"/>
  <c r="C563" i="1" s="1"/>
  <c r="D563" i="1" l="1"/>
  <c r="E563" i="1"/>
  <c r="C564" i="1" s="1"/>
  <c r="D564" i="1" l="1"/>
  <c r="E564" i="1"/>
  <c r="C565" i="1" s="1"/>
  <c r="D565" i="1" l="1"/>
  <c r="E565" i="1"/>
  <c r="C566" i="1" s="1"/>
  <c r="D566" i="1" l="1"/>
  <c r="E566" i="1"/>
  <c r="C567" i="1" s="1"/>
  <c r="D567" i="1" l="1"/>
  <c r="E567" i="1"/>
  <c r="C568" i="1" s="1"/>
  <c r="D568" i="1" l="1"/>
  <c r="E568" i="1"/>
  <c r="C569" i="1" s="1"/>
  <c r="D569" i="1" l="1"/>
  <c r="E569" i="1"/>
  <c r="C570" i="1" s="1"/>
  <c r="D570" i="1" l="1"/>
  <c r="E570" i="1"/>
  <c r="C571" i="1" s="1"/>
  <c r="D571" i="1" l="1"/>
  <c r="E571" i="1"/>
  <c r="C572" i="1" s="1"/>
  <c r="D572" i="1" l="1"/>
  <c r="E572" i="1"/>
  <c r="C573" i="1" s="1"/>
  <c r="D573" i="1" l="1"/>
  <c r="E573" i="1"/>
  <c r="C574" i="1" s="1"/>
  <c r="D574" i="1" l="1"/>
  <c r="E574" i="1"/>
  <c r="C575" i="1" s="1"/>
  <c r="D575" i="1" l="1"/>
  <c r="E575" i="1"/>
  <c r="C576" i="1" s="1"/>
  <c r="D576" i="1" l="1"/>
  <c r="E576" i="1"/>
  <c r="C577" i="1" s="1"/>
  <c r="D577" i="1" l="1"/>
  <c r="E577" i="1"/>
  <c r="C578" i="1" s="1"/>
  <c r="D578" i="1" l="1"/>
  <c r="E578" i="1"/>
  <c r="C579" i="1" s="1"/>
  <c r="D579" i="1" l="1"/>
  <c r="E579" i="1"/>
  <c r="C580" i="1" s="1"/>
  <c r="D580" i="1" l="1"/>
  <c r="E580" i="1"/>
  <c r="C581" i="1" s="1"/>
  <c r="D581" i="1" l="1"/>
  <c r="E581" i="1"/>
  <c r="C582" i="1" s="1"/>
  <c r="D582" i="1" l="1"/>
  <c r="E582" i="1"/>
  <c r="C583" i="1" s="1"/>
  <c r="D583" i="1" l="1"/>
  <c r="E583" i="1"/>
  <c r="C584" i="1" s="1"/>
  <c r="D584" i="1" l="1"/>
  <c r="E584" i="1"/>
  <c r="C585" i="1" s="1"/>
  <c r="D585" i="1" l="1"/>
  <c r="E585" i="1"/>
  <c r="C586" i="1" s="1"/>
  <c r="D586" i="1" l="1"/>
  <c r="E586" i="1"/>
  <c r="C587" i="1" s="1"/>
  <c r="D587" i="1" l="1"/>
  <c r="E587" i="1"/>
  <c r="C588" i="1" s="1"/>
  <c r="D588" i="1" l="1"/>
  <c r="E588" i="1"/>
  <c r="C589" i="1" s="1"/>
  <c r="D589" i="1" l="1"/>
  <c r="E589" i="1"/>
  <c r="C590" i="1" s="1"/>
  <c r="D590" i="1" l="1"/>
  <c r="E590" i="1"/>
  <c r="C591" i="1" s="1"/>
  <c r="D591" i="1" l="1"/>
  <c r="E591" i="1"/>
  <c r="C592" i="1" s="1"/>
  <c r="D592" i="1" l="1"/>
  <c r="E592" i="1"/>
  <c r="C593" i="1" s="1"/>
  <c r="D593" i="1" l="1"/>
  <c r="E593" i="1"/>
  <c r="C594" i="1" s="1"/>
  <c r="D594" i="1" l="1"/>
  <c r="E594" i="1"/>
  <c r="C595" i="1" s="1"/>
  <c r="D595" i="1" l="1"/>
  <c r="E595" i="1"/>
  <c r="C596" i="1" s="1"/>
  <c r="D596" i="1" l="1"/>
  <c r="E596" i="1"/>
  <c r="C597" i="1" s="1"/>
  <c r="D597" i="1" l="1"/>
  <c r="E597" i="1"/>
  <c r="C598" i="1" s="1"/>
  <c r="D598" i="1" l="1"/>
  <c r="E598" i="1"/>
  <c r="C599" i="1" s="1"/>
  <c r="D599" i="1" l="1"/>
  <c r="E599" i="1"/>
  <c r="C600" i="1" s="1"/>
  <c r="D600" i="1" l="1"/>
  <c r="E600" i="1"/>
  <c r="C601" i="1" s="1"/>
  <c r="D601" i="1" l="1"/>
  <c r="E601" i="1"/>
  <c r="C602" i="1" s="1"/>
  <c r="D602" i="1" l="1"/>
  <c r="E602" i="1"/>
  <c r="C603" i="1" s="1"/>
  <c r="D603" i="1" l="1"/>
  <c r="E603" i="1"/>
  <c r="C604" i="1" s="1"/>
  <c r="D604" i="1" l="1"/>
  <c r="E604" i="1"/>
  <c r="C605" i="1" s="1"/>
  <c r="D605" i="1" l="1"/>
  <c r="E605" i="1"/>
  <c r="C606" i="1" s="1"/>
  <c r="D606" i="1" l="1"/>
  <c r="E606" i="1"/>
  <c r="C607" i="1" s="1"/>
  <c r="D607" i="1" l="1"/>
  <c r="E607" i="1"/>
  <c r="C608" i="1" s="1"/>
  <c r="D608" i="1" l="1"/>
  <c r="E608" i="1"/>
  <c r="C609" i="1" s="1"/>
  <c r="D609" i="1" l="1"/>
  <c r="E609" i="1"/>
  <c r="C610" i="1" s="1"/>
  <c r="D610" i="1" l="1"/>
  <c r="E610" i="1"/>
  <c r="C611" i="1" s="1"/>
  <c r="D611" i="1" l="1"/>
  <c r="E611" i="1"/>
  <c r="C612" i="1" s="1"/>
  <c r="D612" i="1" l="1"/>
  <c r="E612" i="1"/>
  <c r="C613" i="1" s="1"/>
  <c r="D613" i="1" l="1"/>
  <c r="E613" i="1"/>
  <c r="C614" i="1" s="1"/>
  <c r="D614" i="1" l="1"/>
  <c r="E614" i="1"/>
  <c r="C615" i="1" s="1"/>
  <c r="D615" i="1" l="1"/>
  <c r="E615" i="1"/>
  <c r="C616" i="1" s="1"/>
  <c r="D616" i="1" l="1"/>
  <c r="E616" i="1"/>
  <c r="C617" i="1" s="1"/>
  <c r="D617" i="1" l="1"/>
  <c r="E617" i="1"/>
  <c r="C618" i="1" s="1"/>
  <c r="D618" i="1" l="1"/>
  <c r="E618" i="1"/>
  <c r="C619" i="1" s="1"/>
  <c r="D619" i="1" l="1"/>
  <c r="E619" i="1"/>
  <c r="C620" i="1" s="1"/>
  <c r="D620" i="1" l="1"/>
  <c r="E620" i="1"/>
  <c r="C621" i="1" s="1"/>
  <c r="D621" i="1" l="1"/>
  <c r="E621" i="1"/>
  <c r="C622" i="1" s="1"/>
  <c r="D622" i="1" l="1"/>
  <c r="E622" i="1"/>
  <c r="C623" i="1" s="1"/>
  <c r="D623" i="1" l="1"/>
  <c r="E623" i="1"/>
  <c r="C624" i="1" s="1"/>
  <c r="D624" i="1" l="1"/>
  <c r="E624" i="1"/>
  <c r="C625" i="1" s="1"/>
  <c r="D625" i="1" l="1"/>
  <c r="E625" i="1"/>
  <c r="C626" i="1" s="1"/>
  <c r="D626" i="1" l="1"/>
  <c r="E626" i="1"/>
  <c r="C627" i="1" s="1"/>
  <c r="D627" i="1" l="1"/>
  <c r="E627" i="1"/>
  <c r="C628" i="1" s="1"/>
  <c r="D628" i="1" l="1"/>
  <c r="E628" i="1"/>
  <c r="C629" i="1" s="1"/>
  <c r="D629" i="1" l="1"/>
  <c r="E629" i="1"/>
  <c r="C630" i="1" s="1"/>
  <c r="D630" i="1" l="1"/>
  <c r="E630" i="1"/>
  <c r="C631" i="1" s="1"/>
  <c r="D631" i="1" l="1"/>
  <c r="E631" i="1"/>
  <c r="C632" i="1" s="1"/>
  <c r="D632" i="1" l="1"/>
  <c r="E632" i="1"/>
  <c r="C633" i="1" s="1"/>
  <c r="D633" i="1" l="1"/>
  <c r="E633" i="1"/>
  <c r="C634" i="1" s="1"/>
  <c r="D634" i="1" l="1"/>
  <c r="E634" i="1"/>
  <c r="C635" i="1" s="1"/>
  <c r="D635" i="1" l="1"/>
  <c r="E635" i="1"/>
  <c r="C636" i="1" s="1"/>
  <c r="D636" i="1" l="1"/>
  <c r="E636" i="1"/>
  <c r="C637" i="1" s="1"/>
  <c r="D637" i="1" l="1"/>
  <c r="E637" i="1"/>
  <c r="C638" i="1" s="1"/>
  <c r="D638" i="1" l="1"/>
  <c r="E638" i="1"/>
  <c r="C639" i="1" s="1"/>
  <c r="D639" i="1" l="1"/>
  <c r="E639" i="1"/>
  <c r="C640" i="1" s="1"/>
  <c r="D640" i="1" l="1"/>
  <c r="E640" i="1"/>
  <c r="C641" i="1" s="1"/>
  <c r="D641" i="1" l="1"/>
  <c r="E641" i="1"/>
  <c r="C642" i="1" s="1"/>
  <c r="D642" i="1" l="1"/>
  <c r="E642" i="1"/>
  <c r="C643" i="1" s="1"/>
  <c r="D643" i="1" l="1"/>
  <c r="E643" i="1"/>
  <c r="C644" i="1" s="1"/>
  <c r="D644" i="1" l="1"/>
  <c r="E644" i="1"/>
  <c r="C645" i="1" s="1"/>
  <c r="D645" i="1" l="1"/>
  <c r="E645" i="1"/>
  <c r="C646" i="1" s="1"/>
  <c r="D646" i="1" l="1"/>
  <c r="E646" i="1"/>
  <c r="C647" i="1" s="1"/>
  <c r="D647" i="1" l="1"/>
  <c r="E647" i="1"/>
  <c r="C648" i="1" s="1"/>
  <c r="D648" i="1" l="1"/>
  <c r="E648" i="1"/>
  <c r="C649" i="1" s="1"/>
  <c r="D649" i="1" l="1"/>
  <c r="E649" i="1"/>
  <c r="C650" i="1" s="1"/>
  <c r="D650" i="1" l="1"/>
  <c r="E650" i="1"/>
  <c r="C651" i="1" s="1"/>
  <c r="D651" i="1" l="1"/>
  <c r="E651" i="1"/>
  <c r="C652" i="1" s="1"/>
  <c r="D652" i="1" l="1"/>
  <c r="E652" i="1"/>
  <c r="C653" i="1" s="1"/>
  <c r="D653" i="1" l="1"/>
  <c r="E653" i="1"/>
  <c r="C654" i="1" s="1"/>
  <c r="D654" i="1" l="1"/>
  <c r="E654" i="1"/>
  <c r="C655" i="1" s="1"/>
  <c r="D655" i="1" l="1"/>
  <c r="E655" i="1"/>
  <c r="C656" i="1" s="1"/>
  <c r="D656" i="1" l="1"/>
  <c r="E656" i="1"/>
  <c r="C657" i="1" s="1"/>
  <c r="D657" i="1" l="1"/>
  <c r="E657" i="1"/>
  <c r="C658" i="1" s="1"/>
  <c r="D658" i="1" l="1"/>
  <c r="E658" i="1"/>
  <c r="C659" i="1" s="1"/>
  <c r="D659" i="1" l="1"/>
  <c r="E659" i="1"/>
  <c r="C660" i="1" s="1"/>
  <c r="D660" i="1" l="1"/>
  <c r="E660" i="1"/>
  <c r="C661" i="1" s="1"/>
  <c r="D661" i="1" l="1"/>
  <c r="E661" i="1"/>
  <c r="C662" i="1" s="1"/>
  <c r="D662" i="1" l="1"/>
  <c r="E662" i="1"/>
  <c r="C663" i="1" s="1"/>
  <c r="D663" i="1" l="1"/>
  <c r="E663" i="1"/>
  <c r="C664" i="1" s="1"/>
  <c r="D664" i="1" l="1"/>
  <c r="E664" i="1"/>
  <c r="C665" i="1" s="1"/>
  <c r="D665" i="1" l="1"/>
  <c r="E665" i="1"/>
  <c r="C666" i="1" s="1"/>
  <c r="D666" i="1" l="1"/>
  <c r="E666" i="1"/>
  <c r="C667" i="1" s="1"/>
  <c r="D667" i="1" l="1"/>
  <c r="E667" i="1"/>
  <c r="C668" i="1" s="1"/>
  <c r="D668" i="1" l="1"/>
  <c r="E668" i="1"/>
  <c r="C669" i="1" s="1"/>
  <c r="D669" i="1" l="1"/>
  <c r="E669" i="1"/>
  <c r="C670" i="1" s="1"/>
  <c r="D670" i="1" l="1"/>
  <c r="E670" i="1"/>
  <c r="C671" i="1" s="1"/>
  <c r="D671" i="1" l="1"/>
  <c r="E671" i="1"/>
  <c r="C672" i="1" s="1"/>
  <c r="D672" i="1" l="1"/>
  <c r="E672" i="1"/>
  <c r="C673" i="1" s="1"/>
  <c r="D673" i="1" l="1"/>
  <c r="E673" i="1"/>
  <c r="C674" i="1" s="1"/>
  <c r="D674" i="1" l="1"/>
  <c r="E674" i="1"/>
  <c r="C675" i="1" s="1"/>
  <c r="D675" i="1" l="1"/>
  <c r="E675" i="1"/>
  <c r="C676" i="1" s="1"/>
  <c r="D676" i="1" l="1"/>
  <c r="E676" i="1"/>
  <c r="C677" i="1" s="1"/>
  <c r="D677" i="1" l="1"/>
  <c r="E677" i="1"/>
  <c r="C678" i="1" s="1"/>
  <c r="D678" i="1" l="1"/>
  <c r="E678" i="1"/>
  <c r="C679" i="1" s="1"/>
  <c r="D679" i="1" l="1"/>
  <c r="E679" i="1"/>
  <c r="C680" i="1" s="1"/>
  <c r="D680" i="1" l="1"/>
  <c r="E680" i="1"/>
  <c r="C681" i="1" s="1"/>
  <c r="D681" i="1" l="1"/>
  <c r="E681" i="1"/>
  <c r="C682" i="1" s="1"/>
  <c r="D682" i="1" l="1"/>
  <c r="E682" i="1"/>
  <c r="C683" i="1" s="1"/>
  <c r="D683" i="1" l="1"/>
  <c r="E683" i="1"/>
  <c r="C684" i="1" s="1"/>
  <c r="D684" i="1" l="1"/>
  <c r="E684" i="1"/>
  <c r="C685" i="1" s="1"/>
  <c r="D685" i="1" l="1"/>
  <c r="E685" i="1"/>
  <c r="C686" i="1" s="1"/>
  <c r="D686" i="1" l="1"/>
  <c r="E686" i="1"/>
  <c r="C687" i="1" s="1"/>
  <c r="D687" i="1" l="1"/>
  <c r="E687" i="1"/>
  <c r="C688" i="1" s="1"/>
  <c r="D688" i="1" l="1"/>
  <c r="E688" i="1"/>
  <c r="C689" i="1" s="1"/>
  <c r="D689" i="1" l="1"/>
  <c r="E689" i="1"/>
  <c r="C690" i="1" s="1"/>
  <c r="D690" i="1" l="1"/>
  <c r="E690" i="1"/>
  <c r="C691" i="1" s="1"/>
  <c r="D691" i="1" l="1"/>
  <c r="E691" i="1"/>
  <c r="C692" i="1" s="1"/>
  <c r="D692" i="1" l="1"/>
  <c r="E692" i="1"/>
  <c r="C693" i="1" s="1"/>
  <c r="D693" i="1" l="1"/>
  <c r="E693" i="1"/>
  <c r="C694" i="1" s="1"/>
  <c r="D694" i="1" l="1"/>
  <c r="E694" i="1"/>
  <c r="C695" i="1" s="1"/>
  <c r="D695" i="1" l="1"/>
  <c r="E695" i="1"/>
  <c r="C696" i="1" s="1"/>
  <c r="D696" i="1" l="1"/>
  <c r="E696" i="1"/>
  <c r="C697" i="1" s="1"/>
  <c r="D697" i="1" l="1"/>
  <c r="E697" i="1"/>
  <c r="C698" i="1" s="1"/>
  <c r="D698" i="1" l="1"/>
  <c r="E698" i="1"/>
  <c r="C699" i="1" s="1"/>
  <c r="D699" i="1" l="1"/>
  <c r="E699" i="1"/>
  <c r="C700" i="1" s="1"/>
  <c r="D700" i="1" l="1"/>
  <c r="E700" i="1"/>
  <c r="C701" i="1" s="1"/>
  <c r="D701" i="1" l="1"/>
  <c r="E701" i="1"/>
  <c r="C702" i="1" s="1"/>
  <c r="D702" i="1" l="1"/>
  <c r="E702" i="1"/>
  <c r="C703" i="1" s="1"/>
  <c r="D703" i="1" l="1"/>
  <c r="E703" i="1"/>
  <c r="C704" i="1" s="1"/>
  <c r="D704" i="1" l="1"/>
  <c r="E704" i="1"/>
  <c r="C705" i="1" s="1"/>
  <c r="D705" i="1" l="1"/>
  <c r="E705" i="1"/>
  <c r="C706" i="1" s="1"/>
  <c r="D706" i="1" l="1"/>
  <c r="E706" i="1"/>
  <c r="C707" i="1" s="1"/>
  <c r="D707" i="1" l="1"/>
  <c r="E707" i="1"/>
  <c r="C708" i="1" s="1"/>
  <c r="D708" i="1" l="1"/>
  <c r="E708" i="1"/>
  <c r="C709" i="1" s="1"/>
  <c r="D709" i="1" l="1"/>
  <c r="E709" i="1"/>
  <c r="C710" i="1" s="1"/>
  <c r="D710" i="1" l="1"/>
  <c r="E710" i="1"/>
  <c r="C711" i="1" s="1"/>
  <c r="D711" i="1" l="1"/>
  <c r="E711" i="1"/>
  <c r="C712" i="1" s="1"/>
  <c r="D712" i="1" l="1"/>
  <c r="E712" i="1"/>
  <c r="C713" i="1" s="1"/>
  <c r="D713" i="1" l="1"/>
  <c r="E713" i="1"/>
  <c r="C714" i="1" s="1"/>
  <c r="D714" i="1" l="1"/>
  <c r="E714" i="1"/>
  <c r="C715" i="1" s="1"/>
  <c r="D715" i="1" l="1"/>
  <c r="E715" i="1"/>
  <c r="C716" i="1" s="1"/>
  <c r="D716" i="1" l="1"/>
  <c r="E716" i="1"/>
  <c r="C717" i="1" s="1"/>
  <c r="D717" i="1" l="1"/>
  <c r="E717" i="1"/>
  <c r="C718" i="1" s="1"/>
  <c r="D718" i="1" l="1"/>
  <c r="E718" i="1"/>
  <c r="C719" i="1" s="1"/>
  <c r="D719" i="1" l="1"/>
  <c r="E719" i="1"/>
  <c r="C720" i="1" s="1"/>
  <c r="D720" i="1" l="1"/>
  <c r="E720" i="1"/>
  <c r="C721" i="1" s="1"/>
  <c r="D721" i="1" l="1"/>
  <c r="E721" i="1"/>
  <c r="C722" i="1" s="1"/>
  <c r="D722" i="1" l="1"/>
  <c r="E722" i="1"/>
  <c r="C723" i="1" s="1"/>
  <c r="D723" i="1" l="1"/>
  <c r="E723" i="1"/>
  <c r="C724" i="1" s="1"/>
  <c r="D724" i="1" l="1"/>
  <c r="E724" i="1"/>
  <c r="C725" i="1" s="1"/>
  <c r="D725" i="1" l="1"/>
  <c r="E725" i="1"/>
  <c r="C726" i="1" s="1"/>
  <c r="D726" i="1" l="1"/>
  <c r="E726" i="1"/>
  <c r="C727" i="1" s="1"/>
  <c r="D727" i="1" l="1"/>
  <c r="E727" i="1"/>
  <c r="C728" i="1" s="1"/>
  <c r="D728" i="1" l="1"/>
  <c r="E728" i="1"/>
  <c r="C729" i="1" s="1"/>
  <c r="D729" i="1" l="1"/>
  <c r="E729" i="1"/>
  <c r="C730" i="1" s="1"/>
  <c r="D730" i="1" l="1"/>
  <c r="E730" i="1"/>
  <c r="C731" i="1" s="1"/>
  <c r="D731" i="1" l="1"/>
  <c r="E731" i="1"/>
  <c r="C732" i="1" s="1"/>
  <c r="D732" i="1" l="1"/>
  <c r="E732" i="1"/>
  <c r="C733" i="1" s="1"/>
  <c r="D733" i="1" l="1"/>
  <c r="E733" i="1"/>
  <c r="C734" i="1" s="1"/>
  <c r="D734" i="1" l="1"/>
  <c r="E734" i="1"/>
  <c r="C735" i="1" s="1"/>
  <c r="D735" i="1" l="1"/>
  <c r="E735" i="1"/>
  <c r="C736" i="1" s="1"/>
  <c r="D736" i="1" l="1"/>
  <c r="E736" i="1"/>
  <c r="C737" i="1" s="1"/>
  <c r="D737" i="1" l="1"/>
  <c r="E737" i="1"/>
  <c r="C738" i="1" s="1"/>
  <c r="D738" i="1" l="1"/>
  <c r="E738" i="1"/>
  <c r="C739" i="1" s="1"/>
  <c r="D739" i="1" l="1"/>
  <c r="E739" i="1"/>
  <c r="C740" i="1" s="1"/>
  <c r="D740" i="1" l="1"/>
  <c r="E740" i="1"/>
  <c r="C741" i="1" s="1"/>
  <c r="D741" i="1" l="1"/>
  <c r="E741" i="1"/>
  <c r="C742" i="1" s="1"/>
  <c r="D742" i="1" l="1"/>
  <c r="E742" i="1"/>
  <c r="C743" i="1" s="1"/>
  <c r="D743" i="1" l="1"/>
  <c r="E743" i="1"/>
  <c r="C744" i="1" s="1"/>
  <c r="D744" i="1" l="1"/>
  <c r="E744" i="1"/>
  <c r="C745" i="1" s="1"/>
  <c r="D745" i="1" l="1"/>
  <c r="E745" i="1"/>
  <c r="C746" i="1" s="1"/>
  <c r="D746" i="1" l="1"/>
  <c r="E746" i="1"/>
  <c r="C747" i="1" s="1"/>
  <c r="D747" i="1" l="1"/>
  <c r="E747" i="1"/>
  <c r="C748" i="1" s="1"/>
  <c r="D748" i="1" l="1"/>
  <c r="E748" i="1"/>
  <c r="C749" i="1" s="1"/>
  <c r="D749" i="1" l="1"/>
  <c r="E749" i="1"/>
  <c r="C750" i="1" s="1"/>
  <c r="D750" i="1" l="1"/>
  <c r="E750" i="1"/>
  <c r="C751" i="1" s="1"/>
  <c r="D751" i="1" l="1"/>
  <c r="E751" i="1"/>
  <c r="I2" i="1" s="1"/>
</calcChain>
</file>

<file path=xl/sharedStrings.xml><?xml version="1.0" encoding="utf-8"?>
<sst xmlns="http://schemas.openxmlformats.org/spreadsheetml/2006/main" count="25" uniqueCount="22">
  <si>
    <t>Datum</t>
  </si>
  <si>
    <t>Startkapital:</t>
  </si>
  <si>
    <t>Halbjährliche Verzinsung:</t>
  </si>
  <si>
    <t>Jährliche Verzinsung:</t>
  </si>
  <si>
    <t>Betrag</t>
  </si>
  <si>
    <t>Jährlicher Zinssatz:</t>
  </si>
  <si>
    <t xml:space="preserve">Ein- und  Auszahlungen      </t>
  </si>
  <si>
    <t>Stetige Verzinsung</t>
  </si>
  <si>
    <t>Kumulierte Stetige Verzinsung</t>
  </si>
  <si>
    <t>Verzinste Kapital</t>
  </si>
  <si>
    <t>Halbjährliche Verzinsung</t>
  </si>
  <si>
    <t>Kum.Halbjährliche Verzinsung</t>
  </si>
  <si>
    <t>Verzinste  Kapital</t>
  </si>
  <si>
    <t>Jährliche Verzinsung</t>
  </si>
  <si>
    <t>Kum.Jährliche verzinsung</t>
  </si>
  <si>
    <t xml:space="preserve"> </t>
  </si>
  <si>
    <t>Kapital nach der Verzinsung</t>
  </si>
  <si>
    <t>Hier kann man von dem Sparbuch einzahlen und auszahlen</t>
  </si>
  <si>
    <t>Änderbar</t>
  </si>
  <si>
    <t>Nicht änderbar!</t>
  </si>
  <si>
    <t>Ein- und Auszahlungen</t>
  </si>
  <si>
    <t>Stetige Verzinsung: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</si>
</sst>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/>
    <xf numFmtId="164" fontId="1" fillId="0" borderId="0" xfId="0" applyNumberFormat="1" applyFont="1"/>
    <xf numFmtId="0" fontId="5" fillId="0" borderId="0" xfId="0" applyFont="1"/>
    <xf numFmtId="164" fontId="0" fillId="0" borderId="0" xfId="0" applyNumberFormat="1" applyBorder="1"/>
    <xf numFmtId="164" fontId="6" fillId="0" borderId="0" xfId="1" quotePrefix="1" applyNumberFormat="1" applyBorder="1"/>
    <xf numFmtId="0" fontId="6" fillId="0" borderId="0" xfId="1"/>
    <xf numFmtId="14" fontId="0" fillId="0" borderId="0" xfId="0" applyNumberFormat="1"/>
    <xf numFmtId="164" fontId="7" fillId="0" borderId="0" xfId="0" applyNumberFormat="1" applyFont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/>
    <xf numFmtId="0" fontId="0" fillId="4" borderId="0" xfId="0" applyFill="1"/>
    <xf numFmtId="14" fontId="0" fillId="4" borderId="1" xfId="0" applyNumberFormat="1" applyFill="1" applyBorder="1"/>
    <xf numFmtId="0" fontId="0" fillId="0" borderId="0" xfId="0" applyAlignment="1">
      <alignment horizontal="center"/>
    </xf>
    <xf numFmtId="14" fontId="0" fillId="2" borderId="1" xfId="0" applyNumberFormat="1" applyFill="1" applyBorder="1"/>
    <xf numFmtId="164" fontId="0" fillId="4" borderId="2" xfId="0" applyNumberFormat="1" applyFill="1" applyBorder="1"/>
    <xf numFmtId="0" fontId="0" fillId="2" borderId="0" xfId="0" applyFill="1"/>
    <xf numFmtId="14" fontId="0" fillId="2" borderId="2" xfId="0" applyNumberFormat="1" applyFill="1" applyBorder="1"/>
    <xf numFmtId="0" fontId="1" fillId="5" borderId="1" xfId="0" applyFont="1" applyFill="1" applyBorder="1" applyAlignment="1">
      <alignment horizontal="center"/>
    </xf>
    <xf numFmtId="0" fontId="0" fillId="6" borderId="0" xfId="0" applyFill="1"/>
    <xf numFmtId="164" fontId="6" fillId="0" borderId="0" xfId="1" applyNumberFormat="1"/>
    <xf numFmtId="0" fontId="0" fillId="4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3">
    <dxf>
      <font>
        <color theme="1"/>
      </font>
    </dxf>
    <dxf>
      <font>
        <color theme="0" tint="-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43023432791713"/>
          <c:y val="0.215848821074275"/>
          <c:w val="0.52260646451059123"/>
          <c:h val="0.45260485563890923"/>
        </c:manualLayout>
      </c:layout>
      <c:lineChart>
        <c:grouping val="standard"/>
        <c:varyColors val="0"/>
        <c:ser>
          <c:idx val="0"/>
          <c:order val="0"/>
          <c:tx>
            <c:strRef>
              <c:f>Kapitalverzinsung!$D$20</c:f>
              <c:strCache>
                <c:ptCount val="1"/>
                <c:pt idx="0">
                  <c:v>Kumulierte Stetige Verzinsung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Kapitalverzinsung!$A$21:$A$751</c:f>
              <c:numCache>
                <c:formatCode>m/d/yyyy</c:formatCode>
                <c:ptCount val="73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</c:numCache>
            </c:numRef>
          </c:cat>
          <c:val>
            <c:numRef>
              <c:f>Kapitalverzinsung!$D$21:$D$751</c:f>
              <c:numCache>
                <c:formatCode>General</c:formatCode>
                <c:ptCount val="731"/>
                <c:pt idx="1">
                  <c:v>1.3698630136986301</c:v>
                </c:pt>
                <c:pt idx="2">
                  <c:v>2.7399136798648902</c:v>
                </c:pt>
                <c:pt idx="3">
                  <c:v>4.1101520242045977</c:v>
                </c:pt>
                <c:pt idx="4">
                  <c:v>5.4805780724270914</c:v>
                </c:pt>
                <c:pt idx="5">
                  <c:v>6.8511918502452325</c:v>
                </c:pt>
                <c:pt idx="6">
                  <c:v>8.2219933833754038</c:v>
                </c:pt>
                <c:pt idx="7">
                  <c:v>9.5929826975375097</c:v>
                </c:pt>
                <c:pt idx="8">
                  <c:v>10.964159818454981</c:v>
                </c:pt>
                <c:pt idx="9">
                  <c:v>12.33552477185477</c:v>
                </c:pt>
                <c:pt idx="10">
                  <c:v>13.707077583467353</c:v>
                </c:pt>
                <c:pt idx="11">
                  <c:v>15.078818279026732</c:v>
                </c:pt>
                <c:pt idx="12">
                  <c:v>16.450746884270437</c:v>
                </c:pt>
                <c:pt idx="13">
                  <c:v>17.822863424939516</c:v>
                </c:pt>
                <c:pt idx="14">
                  <c:v>19.195167926778549</c:v>
                </c:pt>
                <c:pt idx="15">
                  <c:v>20.567660415535642</c:v>
                </c:pt>
                <c:pt idx="16">
                  <c:v>21.940340916962427</c:v>
                </c:pt>
                <c:pt idx="17">
                  <c:v>23.313209456814064</c:v>
                </c:pt>
                <c:pt idx="18">
                  <c:v>24.686266060849245</c:v>
                </c:pt>
                <c:pt idx="19">
                  <c:v>26.059510754830185</c:v>
                </c:pt>
                <c:pt idx="20">
                  <c:v>27.432943564522628</c:v>
                </c:pt>
                <c:pt idx="21">
                  <c:v>28.80656451569585</c:v>
                </c:pt>
                <c:pt idx="22">
                  <c:v>30.18037363412266</c:v>
                </c:pt>
                <c:pt idx="23">
                  <c:v>31.554370945579389</c:v>
                </c:pt>
                <c:pt idx="24">
                  <c:v>32.928556475845909</c:v>
                </c:pt>
                <c:pt idx="25">
                  <c:v>34.302930250705614</c:v>
                </c:pt>
                <c:pt idx="26">
                  <c:v>35.677492295945434</c:v>
                </c:pt>
                <c:pt idx="27">
                  <c:v>37.052242637355839</c:v>
                </c:pt>
                <c:pt idx="28">
                  <c:v>38.427181300730822</c:v>
                </c:pt>
                <c:pt idx="29">
                  <c:v>39.802308311867911</c:v>
                </c:pt>
                <c:pt idx="30">
                  <c:v>41.177623696568169</c:v>
                </c:pt>
                <c:pt idx="31">
                  <c:v>42.553127480636192</c:v>
                </c:pt>
                <c:pt idx="32">
                  <c:v>43.928819689880115</c:v>
                </c:pt>
                <c:pt idx="33">
                  <c:v>45.304700350111602</c:v>
                </c:pt>
                <c:pt idx="34">
                  <c:v>46.680769487145866</c:v>
                </c:pt>
                <c:pt idx="35">
                  <c:v>48.057027126801643</c:v>
                </c:pt>
                <c:pt idx="36">
                  <c:v>49.433473294901205</c:v>
                </c:pt>
                <c:pt idx="37">
                  <c:v>50.810108017270373</c:v>
                </c:pt>
                <c:pt idx="38">
                  <c:v>52.186931319738491</c:v>
                </c:pt>
                <c:pt idx="39">
                  <c:v>53.563943228138456</c:v>
                </c:pt>
                <c:pt idx="40">
                  <c:v>54.941143768306695</c:v>
                </c:pt>
                <c:pt idx="41">
                  <c:v>56.318532966083175</c:v>
                </c:pt>
                <c:pt idx="42">
                  <c:v>57.696110847311409</c:v>
                </c:pt>
                <c:pt idx="43">
                  <c:v>59.073877437838441</c:v>
                </c:pt>
                <c:pt idx="44">
                  <c:v>60.451832763514858</c:v>
                </c:pt>
                <c:pt idx="45">
                  <c:v>61.82997685019479</c:v>
                </c:pt>
                <c:pt idx="46">
                  <c:v>63.208309723735915</c:v>
                </c:pt>
                <c:pt idx="47">
                  <c:v>64.586831409999448</c:v>
                </c:pt>
                <c:pt idx="48">
                  <c:v>65.965541934850137</c:v>
                </c:pt>
                <c:pt idx="49">
                  <c:v>67.344441324156278</c:v>
                </c:pt>
                <c:pt idx="50">
                  <c:v>68.723529603789729</c:v>
                </c:pt>
                <c:pt idx="51">
                  <c:v>70.102806799625867</c:v>
                </c:pt>
                <c:pt idx="52">
                  <c:v>71.482272937543627</c:v>
                </c:pt>
                <c:pt idx="53">
                  <c:v>72.861928043425479</c:v>
                </c:pt>
                <c:pt idx="54">
                  <c:v>74.241772143157462</c:v>
                </c:pt>
                <c:pt idx="55">
                  <c:v>75.621805262629124</c:v>
                </c:pt>
                <c:pt idx="56">
                  <c:v>77.002027427733594</c:v>
                </c:pt>
                <c:pt idx="57">
                  <c:v>78.382438664367527</c:v>
                </c:pt>
                <c:pt idx="58">
                  <c:v>79.763038998431142</c:v>
                </c:pt>
                <c:pt idx="59">
                  <c:v>81.143828455828185</c:v>
                </c:pt>
                <c:pt idx="60">
                  <c:v>82.524807062465968</c:v>
                </c:pt>
                <c:pt idx="61">
                  <c:v>83.905974844255354</c:v>
                </c:pt>
                <c:pt idx="62">
                  <c:v>85.287331827110734</c:v>
                </c:pt>
                <c:pt idx="63">
                  <c:v>86.668878036950062</c:v>
                </c:pt>
                <c:pt idx="64">
                  <c:v>88.050613499694848</c:v>
                </c:pt>
                <c:pt idx="65">
                  <c:v>89.432538241270152</c:v>
                </c:pt>
                <c:pt idx="66">
                  <c:v>90.814652287604574</c:v>
                </c:pt>
                <c:pt idx="67">
                  <c:v>92.196955664630281</c:v>
                </c:pt>
                <c:pt idx="68">
                  <c:v>93.579448398282977</c:v>
                </c:pt>
                <c:pt idx="69">
                  <c:v>94.962130514501922</c:v>
                </c:pt>
                <c:pt idx="70">
                  <c:v>96.345002039229939</c:v>
                </c:pt>
                <c:pt idx="71">
                  <c:v>97.728062998413392</c:v>
                </c:pt>
                <c:pt idx="72">
                  <c:v>99.111313418002212</c:v>
                </c:pt>
                <c:pt idx="73">
                  <c:v>100.49475332394988</c:v>
                </c:pt>
                <c:pt idx="74">
                  <c:v>101.87838274221343</c:v>
                </c:pt>
                <c:pt idx="75">
                  <c:v>103.26220169875346</c:v>
                </c:pt>
                <c:pt idx="76">
                  <c:v>104.64621021953411</c:v>
                </c:pt>
                <c:pt idx="77">
                  <c:v>106.03040833052309</c:v>
                </c:pt>
                <c:pt idx="78">
                  <c:v>107.41479605769166</c:v>
                </c:pt>
                <c:pt idx="79">
                  <c:v>108.79937342701463</c:v>
                </c:pt>
                <c:pt idx="80">
                  <c:v>110.18414046447039</c:v>
                </c:pt>
                <c:pt idx="81">
                  <c:v>111.56909719604087</c:v>
                </c:pt>
                <c:pt idx="82">
                  <c:v>112.95424364771156</c:v>
                </c:pt>
                <c:pt idx="83">
                  <c:v>114.33957984547152</c:v>
                </c:pt>
                <c:pt idx="84">
                  <c:v>115.72510581531337</c:v>
                </c:pt>
                <c:pt idx="85">
                  <c:v>117.11082158323327</c:v>
                </c:pt>
                <c:pt idx="86">
                  <c:v>118.49672717523097</c:v>
                </c:pt>
                <c:pt idx="87">
                  <c:v>119.88282261730977</c:v>
                </c:pt>
                <c:pt idx="88">
                  <c:v>121.26910793547653</c:v>
                </c:pt>
                <c:pt idx="89">
                  <c:v>122.65558315574167</c:v>
                </c:pt>
                <c:pt idx="90">
                  <c:v>124.04224830411917</c:v>
                </c:pt>
                <c:pt idx="91">
                  <c:v>125.42910340662658</c:v>
                </c:pt>
                <c:pt idx="92">
                  <c:v>126.81614848928503</c:v>
                </c:pt>
                <c:pt idx="93">
                  <c:v>128.20338357811917</c:v>
                </c:pt>
                <c:pt idx="94">
                  <c:v>129.59080869915726</c:v>
                </c:pt>
                <c:pt idx="95">
                  <c:v>130.97842387843113</c:v>
                </c:pt>
                <c:pt idx="96">
                  <c:v>132.36622914197613</c:v>
                </c:pt>
                <c:pt idx="97">
                  <c:v>133.7542245158312</c:v>
                </c:pt>
                <c:pt idx="98">
                  <c:v>135.14241002603885</c:v>
                </c:pt>
                <c:pt idx="99">
                  <c:v>136.53078569864516</c:v>
                </c:pt>
                <c:pt idx="100">
                  <c:v>137.91935155969978</c:v>
                </c:pt>
                <c:pt idx="101">
                  <c:v>139.30810763525591</c:v>
                </c:pt>
                <c:pt idx="102">
                  <c:v>140.69705395137032</c:v>
                </c:pt>
                <c:pt idx="103">
                  <c:v>142.08619053410339</c:v>
                </c:pt>
                <c:pt idx="104">
                  <c:v>143.47551740951903</c:v>
                </c:pt>
                <c:pt idx="105">
                  <c:v>144.86503460368471</c:v>
                </c:pt>
                <c:pt idx="106">
                  <c:v>146.25474214267152</c:v>
                </c:pt>
                <c:pt idx="107">
                  <c:v>147.64464005255408</c:v>
                </c:pt>
                <c:pt idx="108">
                  <c:v>149.03472835941059</c:v>
                </c:pt>
                <c:pt idx="109">
                  <c:v>150.42500708932283</c:v>
                </c:pt>
                <c:pt idx="110">
                  <c:v>151.81547626837616</c:v>
                </c:pt>
                <c:pt idx="111">
                  <c:v>153.20613592265948</c:v>
                </c:pt>
                <c:pt idx="112">
                  <c:v>154.59698607826533</c:v>
                </c:pt>
                <c:pt idx="113">
                  <c:v>155.98802676128975</c:v>
                </c:pt>
                <c:pt idx="114">
                  <c:v>157.37925799783238</c:v>
                </c:pt>
                <c:pt idx="115">
                  <c:v>158.77067981399648</c:v>
                </c:pt>
                <c:pt idx="116">
                  <c:v>160.1622922358888</c:v>
                </c:pt>
                <c:pt idx="117">
                  <c:v>161.55409528961974</c:v>
                </c:pt>
                <c:pt idx="118">
                  <c:v>162.94608900130325</c:v>
                </c:pt>
                <c:pt idx="119">
                  <c:v>164.33827339705687</c:v>
                </c:pt>
                <c:pt idx="120">
                  <c:v>165.73064850300167</c:v>
                </c:pt>
                <c:pt idx="121">
                  <c:v>167.12321434526237</c:v>
                </c:pt>
                <c:pt idx="122">
                  <c:v>168.5159709499672</c:v>
                </c:pt>
                <c:pt idx="123">
                  <c:v>169.90891834324802</c:v>
                </c:pt>
                <c:pt idx="124">
                  <c:v>171.30205655124024</c:v>
                </c:pt>
                <c:pt idx="125">
                  <c:v>172.69538560008289</c:v>
                </c:pt>
                <c:pt idx="126">
                  <c:v>174.08890551591853</c:v>
                </c:pt>
                <c:pt idx="127">
                  <c:v>175.48261632489331</c:v>
                </c:pt>
                <c:pt idx="128">
                  <c:v>176.87651805315699</c:v>
                </c:pt>
                <c:pt idx="129">
                  <c:v>178.27061072686288</c:v>
                </c:pt>
                <c:pt idx="130">
                  <c:v>179.66489437216794</c:v>
                </c:pt>
                <c:pt idx="131">
                  <c:v>181.05936901523262</c:v>
                </c:pt>
                <c:pt idx="132">
                  <c:v>182.45403468222099</c:v>
                </c:pt>
                <c:pt idx="133">
                  <c:v>183.84889139930075</c:v>
                </c:pt>
                <c:pt idx="134">
                  <c:v>185.24393919264313</c:v>
                </c:pt>
                <c:pt idx="135">
                  <c:v>186.63917808842294</c:v>
                </c:pt>
                <c:pt idx="136">
                  <c:v>188.0346081128186</c:v>
                </c:pt>
                <c:pt idx="137">
                  <c:v>189.43022929201214</c:v>
                </c:pt>
                <c:pt idx="138">
                  <c:v>190.82604165218913</c:v>
                </c:pt>
                <c:pt idx="139">
                  <c:v>192.22204521953876</c:v>
                </c:pt>
                <c:pt idx="140">
                  <c:v>193.61824002025375</c:v>
                </c:pt>
                <c:pt idx="141">
                  <c:v>195.01462608053049</c:v>
                </c:pt>
                <c:pt idx="142">
                  <c:v>196.41120342656893</c:v>
                </c:pt>
                <c:pt idx="143">
                  <c:v>197.80797208457258</c:v>
                </c:pt>
                <c:pt idx="144">
                  <c:v>199.20493208074856</c:v>
                </c:pt>
                <c:pt idx="145">
                  <c:v>200.60208344130757</c:v>
                </c:pt>
                <c:pt idx="146">
                  <c:v>201.99942619246391</c:v>
                </c:pt>
                <c:pt idx="147">
                  <c:v>203.39696036043549</c:v>
                </c:pt>
                <c:pt idx="148">
                  <c:v>204.79468597144376</c:v>
                </c:pt>
                <c:pt idx="149">
                  <c:v>206.1926030517138</c:v>
                </c:pt>
                <c:pt idx="150">
                  <c:v>207.59071162747432</c:v>
                </c:pt>
                <c:pt idx="151">
                  <c:v>208.98901172495755</c:v>
                </c:pt>
                <c:pt idx="152">
                  <c:v>210.38750337039932</c:v>
                </c:pt>
                <c:pt idx="153">
                  <c:v>211.78618659003911</c:v>
                </c:pt>
                <c:pt idx="154">
                  <c:v>213.18506141011994</c:v>
                </c:pt>
                <c:pt idx="155">
                  <c:v>214.58412785688844</c:v>
                </c:pt>
                <c:pt idx="156">
                  <c:v>215.98338595659487</c:v>
                </c:pt>
                <c:pt idx="157">
                  <c:v>217.38283573549305</c:v>
                </c:pt>
                <c:pt idx="158">
                  <c:v>218.78247721984039</c:v>
                </c:pt>
                <c:pt idx="159">
                  <c:v>220.1823104358979</c:v>
                </c:pt>
                <c:pt idx="160">
                  <c:v>221.58233540993021</c:v>
                </c:pt>
                <c:pt idx="161">
                  <c:v>222.98255216820553</c:v>
                </c:pt>
                <c:pt idx="162">
                  <c:v>224.3829607369957</c:v>
                </c:pt>
                <c:pt idx="163">
                  <c:v>225.7835611425761</c:v>
                </c:pt>
                <c:pt idx="164">
                  <c:v>227.18435341122577</c:v>
                </c:pt>
                <c:pt idx="165">
                  <c:v>228.58533756922731</c:v>
                </c:pt>
                <c:pt idx="166">
                  <c:v>229.98651364286692</c:v>
                </c:pt>
                <c:pt idx="167">
                  <c:v>231.38788165843445</c:v>
                </c:pt>
                <c:pt idx="168">
                  <c:v>232.78944164222327</c:v>
                </c:pt>
                <c:pt idx="169">
                  <c:v>234.19119362053041</c:v>
                </c:pt>
                <c:pt idx="170">
                  <c:v>235.59313761965652</c:v>
                </c:pt>
                <c:pt idx="171">
                  <c:v>236.99527366590578</c:v>
                </c:pt>
                <c:pt idx="172">
                  <c:v>238.39760178558603</c:v>
                </c:pt>
                <c:pt idx="173">
                  <c:v>239.80012200500872</c:v>
                </c:pt>
                <c:pt idx="174">
                  <c:v>241.20283435048884</c:v>
                </c:pt>
                <c:pt idx="175">
                  <c:v>242.60573884834508</c:v>
                </c:pt>
                <c:pt idx="176">
                  <c:v>244.00883552489964</c:v>
                </c:pt>
                <c:pt idx="177">
                  <c:v>245.4121244064784</c:v>
                </c:pt>
                <c:pt idx="178">
                  <c:v>246.81560551941078</c:v>
                </c:pt>
                <c:pt idx="179">
                  <c:v>248.21927889002987</c:v>
                </c:pt>
                <c:pt idx="180">
                  <c:v>249.62314454467233</c:v>
                </c:pt>
                <c:pt idx="181">
                  <c:v>251.02720250967846</c:v>
                </c:pt>
                <c:pt idx="182">
                  <c:v>252.43145281139212</c:v>
                </c:pt>
                <c:pt idx="183">
                  <c:v>253.8358954761608</c:v>
                </c:pt>
                <c:pt idx="184">
                  <c:v>255.2405305303356</c:v>
                </c:pt>
                <c:pt idx="185">
                  <c:v>256.64535800027124</c:v>
                </c:pt>
                <c:pt idx="186">
                  <c:v>258.06750119999731</c:v>
                </c:pt>
                <c:pt idx="187">
                  <c:v>259.48983921386031</c:v>
                </c:pt>
                <c:pt idx="188">
                  <c:v>260.91237206854714</c:v>
                </c:pt>
                <c:pt idx="189">
                  <c:v>262.3350997907483</c:v>
                </c:pt>
                <c:pt idx="190">
                  <c:v>263.75802240715797</c:v>
                </c:pt>
                <c:pt idx="191">
                  <c:v>265.18113994447401</c:v>
                </c:pt>
                <c:pt idx="192">
                  <c:v>266.6044524293979</c:v>
                </c:pt>
                <c:pt idx="193">
                  <c:v>268.02795988863483</c:v>
                </c:pt>
                <c:pt idx="194">
                  <c:v>269.45166234889354</c:v>
                </c:pt>
                <c:pt idx="195">
                  <c:v>270.87555983688651</c:v>
                </c:pt>
                <c:pt idx="196">
                  <c:v>272.29965237932993</c:v>
                </c:pt>
                <c:pt idx="197">
                  <c:v>273.72394000294355</c:v>
                </c:pt>
                <c:pt idx="198">
                  <c:v>275.14842273445078</c:v>
                </c:pt>
                <c:pt idx="199">
                  <c:v>276.57310060057875</c:v>
                </c:pt>
                <c:pt idx="200">
                  <c:v>277.99797362805828</c:v>
                </c:pt>
                <c:pt idx="201">
                  <c:v>279.42304184362376</c:v>
                </c:pt>
                <c:pt idx="202">
                  <c:v>280.84830527401328</c:v>
                </c:pt>
                <c:pt idx="203">
                  <c:v>282.27376394596865</c:v>
                </c:pt>
                <c:pt idx="204">
                  <c:v>283.69941788623521</c:v>
                </c:pt>
                <c:pt idx="205">
                  <c:v>285.1252671215621</c:v>
                </c:pt>
                <c:pt idx="206">
                  <c:v>286.55131167870206</c:v>
                </c:pt>
                <c:pt idx="207">
                  <c:v>287.97755158441146</c:v>
                </c:pt>
                <c:pt idx="208">
                  <c:v>289.40398686545041</c:v>
                </c:pt>
                <c:pt idx="209">
                  <c:v>290.83061754858267</c:v>
                </c:pt>
                <c:pt idx="210">
                  <c:v>292.25744366057563</c:v>
                </c:pt>
                <c:pt idx="211">
                  <c:v>293.68446522820039</c:v>
                </c:pt>
                <c:pt idx="212">
                  <c:v>295.11168227823168</c:v>
                </c:pt>
                <c:pt idx="213">
                  <c:v>296.53909483744786</c:v>
                </c:pt>
                <c:pt idx="214">
                  <c:v>297.96670293263105</c:v>
                </c:pt>
                <c:pt idx="215">
                  <c:v>299.394506590567</c:v>
                </c:pt>
                <c:pt idx="216">
                  <c:v>300.82250583804517</c:v>
                </c:pt>
                <c:pt idx="217">
                  <c:v>302.25070070185859</c:v>
                </c:pt>
                <c:pt idx="218">
                  <c:v>303.67909120880404</c:v>
                </c:pt>
                <c:pt idx="219">
                  <c:v>305.10767738568194</c:v>
                </c:pt>
                <c:pt idx="220">
                  <c:v>306.53645925929641</c:v>
                </c:pt>
                <c:pt idx="221">
                  <c:v>307.9654368564552</c:v>
                </c:pt>
                <c:pt idx="222">
                  <c:v>309.39461020396976</c:v>
                </c:pt>
                <c:pt idx="223">
                  <c:v>310.82397932865524</c:v>
                </c:pt>
                <c:pt idx="224">
                  <c:v>312.25354425733042</c:v>
                </c:pt>
                <c:pt idx="225">
                  <c:v>313.68330501681771</c:v>
                </c:pt>
                <c:pt idx="226">
                  <c:v>315.1132616339433</c:v>
                </c:pt>
                <c:pt idx="227">
                  <c:v>316.54341413553698</c:v>
                </c:pt>
                <c:pt idx="228">
                  <c:v>317.97376254843226</c:v>
                </c:pt>
                <c:pt idx="229">
                  <c:v>319.40430689946629</c:v>
                </c:pt>
                <c:pt idx="230">
                  <c:v>320.8350472154799</c:v>
                </c:pt>
                <c:pt idx="231">
                  <c:v>322.26598352331763</c:v>
                </c:pt>
                <c:pt idx="232">
                  <c:v>323.6971158498277</c:v>
                </c:pt>
                <c:pt idx="233">
                  <c:v>325.12844422186191</c:v>
                </c:pt>
                <c:pt idx="234">
                  <c:v>326.55996866627589</c:v>
                </c:pt>
                <c:pt idx="235">
                  <c:v>327.99168920992884</c:v>
                </c:pt>
                <c:pt idx="236">
                  <c:v>329.42360587968363</c:v>
                </c:pt>
                <c:pt idx="237">
                  <c:v>330.85571870240688</c:v>
                </c:pt>
                <c:pt idx="238">
                  <c:v>332.28802770496884</c:v>
                </c:pt>
                <c:pt idx="239">
                  <c:v>333.72053291424351</c:v>
                </c:pt>
                <c:pt idx="240">
                  <c:v>335.15323435710849</c:v>
                </c:pt>
                <c:pt idx="241">
                  <c:v>336.5861320604451</c:v>
                </c:pt>
                <c:pt idx="242">
                  <c:v>338.01922605113833</c:v>
                </c:pt>
                <c:pt idx="243">
                  <c:v>339.45251635607684</c:v>
                </c:pt>
                <c:pt idx="244">
                  <c:v>340.88600300215302</c:v>
                </c:pt>
                <c:pt idx="245">
                  <c:v>342.31968601626289</c:v>
                </c:pt>
                <c:pt idx="246">
                  <c:v>343.70082569927882</c:v>
                </c:pt>
                <c:pt idx="247">
                  <c:v>345.00544225074447</c:v>
                </c:pt>
                <c:pt idx="248">
                  <c:v>346.31023751680624</c:v>
                </c:pt>
                <c:pt idx="249">
                  <c:v>347.61521152194553</c:v>
                </c:pt>
                <c:pt idx="250">
                  <c:v>348.92036429064717</c:v>
                </c:pt>
                <c:pt idx="251">
                  <c:v>350.22569584739932</c:v>
                </c:pt>
                <c:pt idx="252">
                  <c:v>351.53120621669348</c:v>
                </c:pt>
                <c:pt idx="253">
                  <c:v>352.83689542302454</c:v>
                </c:pt>
                <c:pt idx="254">
                  <c:v>354.14276349089073</c:v>
                </c:pt>
                <c:pt idx="255">
                  <c:v>355.44881044479359</c:v>
                </c:pt>
                <c:pt idx="256">
                  <c:v>356.75503630923811</c:v>
                </c:pt>
                <c:pt idx="257">
                  <c:v>358.06144110873254</c:v>
                </c:pt>
                <c:pt idx="258">
                  <c:v>359.36802486778851</c:v>
                </c:pt>
                <c:pt idx="259">
                  <c:v>360.6747876109211</c:v>
                </c:pt>
                <c:pt idx="260">
                  <c:v>361.98172936264865</c:v>
                </c:pt>
                <c:pt idx="261">
                  <c:v>363.28885014749284</c:v>
                </c:pt>
                <c:pt idx="262">
                  <c:v>364.59614998997881</c:v>
                </c:pt>
                <c:pt idx="263">
                  <c:v>365.90362891463496</c:v>
                </c:pt>
                <c:pt idx="264">
                  <c:v>367.21128694599315</c:v>
                </c:pt>
                <c:pt idx="265">
                  <c:v>368.51912410858847</c:v>
                </c:pt>
                <c:pt idx="266">
                  <c:v>369.82714042695949</c:v>
                </c:pt>
                <c:pt idx="267">
                  <c:v>371.13533592564812</c:v>
                </c:pt>
                <c:pt idx="268">
                  <c:v>372.44371062919959</c:v>
                </c:pt>
                <c:pt idx="269">
                  <c:v>373.75226456216251</c:v>
                </c:pt>
                <c:pt idx="270">
                  <c:v>375.06099774908881</c:v>
                </c:pt>
                <c:pt idx="271">
                  <c:v>376.36991021453389</c:v>
                </c:pt>
                <c:pt idx="272">
                  <c:v>377.67900198305642</c:v>
                </c:pt>
                <c:pt idx="273">
                  <c:v>378.98827307921846</c:v>
                </c:pt>
                <c:pt idx="274">
                  <c:v>380.2977235275855</c:v>
                </c:pt>
                <c:pt idx="275">
                  <c:v>381.60735335272625</c:v>
                </c:pt>
                <c:pt idx="276">
                  <c:v>382.91716257921291</c:v>
                </c:pt>
                <c:pt idx="277">
                  <c:v>384.22715123162101</c:v>
                </c:pt>
                <c:pt idx="278">
                  <c:v>385.53731933452946</c:v>
                </c:pt>
                <c:pt idx="279">
                  <c:v>386.84766691252048</c:v>
                </c:pt>
                <c:pt idx="280">
                  <c:v>388.15819399017971</c:v>
                </c:pt>
                <c:pt idx="281">
                  <c:v>389.46890059209619</c:v>
                </c:pt>
                <c:pt idx="282">
                  <c:v>390.77978674286226</c:v>
                </c:pt>
                <c:pt idx="283">
                  <c:v>392.0908524670736</c:v>
                </c:pt>
                <c:pt idx="284">
                  <c:v>393.40209778932939</c:v>
                </c:pt>
                <c:pt idx="285">
                  <c:v>394.71352273423201</c:v>
                </c:pt>
                <c:pt idx="286">
                  <c:v>396.02512732638741</c:v>
                </c:pt>
                <c:pt idx="287">
                  <c:v>397.33691159040472</c:v>
                </c:pt>
                <c:pt idx="288">
                  <c:v>398.64887555089655</c:v>
                </c:pt>
                <c:pt idx="289">
                  <c:v>399.96101923247886</c:v>
                </c:pt>
                <c:pt idx="290">
                  <c:v>401.273342659771</c:v>
                </c:pt>
                <c:pt idx="291">
                  <c:v>402.58584585739561</c:v>
                </c:pt>
                <c:pt idx="292">
                  <c:v>403.89852884997885</c:v>
                </c:pt>
                <c:pt idx="293">
                  <c:v>405.21139166215005</c:v>
                </c:pt>
                <c:pt idx="294">
                  <c:v>406.52443431854215</c:v>
                </c:pt>
                <c:pt idx="295">
                  <c:v>407.83765684379125</c:v>
                </c:pt>
                <c:pt idx="296">
                  <c:v>409.15105926253699</c:v>
                </c:pt>
                <c:pt idx="297">
                  <c:v>410.46464159942229</c:v>
                </c:pt>
                <c:pt idx="298">
                  <c:v>411.77840387909345</c:v>
                </c:pt>
                <c:pt idx="299">
                  <c:v>413.0923461262002</c:v>
                </c:pt>
                <c:pt idx="300">
                  <c:v>414.40646836539554</c:v>
                </c:pt>
                <c:pt idx="301">
                  <c:v>415.72077062133599</c:v>
                </c:pt>
                <c:pt idx="302">
                  <c:v>417.03525291868135</c:v>
                </c:pt>
                <c:pt idx="303">
                  <c:v>418.34991528209486</c:v>
                </c:pt>
                <c:pt idx="304">
                  <c:v>419.66475773624308</c:v>
                </c:pt>
                <c:pt idx="305">
                  <c:v>420.979780305796</c:v>
                </c:pt>
                <c:pt idx="306">
                  <c:v>422.29498301542691</c:v>
                </c:pt>
                <c:pt idx="307">
                  <c:v>423.61036588981256</c:v>
                </c:pt>
                <c:pt idx="308">
                  <c:v>424.9259289536331</c:v>
                </c:pt>
                <c:pt idx="309">
                  <c:v>426.24167223157195</c:v>
                </c:pt>
                <c:pt idx="310">
                  <c:v>427.55759574831603</c:v>
                </c:pt>
                <c:pt idx="311">
                  <c:v>428.87369952855551</c:v>
                </c:pt>
                <c:pt idx="312">
                  <c:v>430.18998359698406</c:v>
                </c:pt>
                <c:pt idx="313">
                  <c:v>431.5064479782987</c:v>
                </c:pt>
                <c:pt idx="314">
                  <c:v>432.82309269719985</c:v>
                </c:pt>
                <c:pt idx="315">
                  <c:v>434.13991777839124</c:v>
                </c:pt>
                <c:pt idx="316">
                  <c:v>435.45692324658006</c:v>
                </c:pt>
                <c:pt idx="317">
                  <c:v>436.77410912647684</c:v>
                </c:pt>
                <c:pt idx="318">
                  <c:v>438.09147544279551</c:v>
                </c:pt>
                <c:pt idx="319">
                  <c:v>439.40902222025341</c:v>
                </c:pt>
                <c:pt idx="320">
                  <c:v>440.72674948357127</c:v>
                </c:pt>
                <c:pt idx="321">
                  <c:v>442.04465725747315</c:v>
                </c:pt>
                <c:pt idx="322">
                  <c:v>443.3627455666865</c:v>
                </c:pt>
                <c:pt idx="323">
                  <c:v>444.68101443594219</c:v>
                </c:pt>
                <c:pt idx="324">
                  <c:v>445.99946388997449</c:v>
                </c:pt>
                <c:pt idx="325">
                  <c:v>447.31809395352104</c:v>
                </c:pt>
                <c:pt idx="326">
                  <c:v>448.63690465132288</c:v>
                </c:pt>
                <c:pt idx="327">
                  <c:v>449.95589600812445</c:v>
                </c:pt>
                <c:pt idx="328">
                  <c:v>451.27506804867352</c:v>
                </c:pt>
                <c:pt idx="329">
                  <c:v>452.59442079772128</c:v>
                </c:pt>
                <c:pt idx="330">
                  <c:v>453.91395428002232</c:v>
                </c:pt>
                <c:pt idx="331">
                  <c:v>455.23366852033467</c:v>
                </c:pt>
                <c:pt idx="332">
                  <c:v>456.55356354341967</c:v>
                </c:pt>
                <c:pt idx="333">
                  <c:v>457.87363937404206</c:v>
                </c:pt>
                <c:pt idx="334">
                  <c:v>459.19389603696999</c:v>
                </c:pt>
                <c:pt idx="335">
                  <c:v>460.51433355697503</c:v>
                </c:pt>
                <c:pt idx="336">
                  <c:v>461.83495195883216</c:v>
                </c:pt>
                <c:pt idx="337">
                  <c:v>463.15575126731966</c:v>
                </c:pt>
                <c:pt idx="338">
                  <c:v>464.47673150721931</c:v>
                </c:pt>
                <c:pt idx="339">
                  <c:v>465.79789270331617</c:v>
                </c:pt>
                <c:pt idx="340">
                  <c:v>467.11923488039884</c:v>
                </c:pt>
                <c:pt idx="341">
                  <c:v>468.44075806325918</c:v>
                </c:pt>
                <c:pt idx="342">
                  <c:v>469.76246227669253</c:v>
                </c:pt>
                <c:pt idx="343">
                  <c:v>471.08434754549756</c:v>
                </c:pt>
                <c:pt idx="344">
                  <c:v>472.40641389447637</c:v>
                </c:pt>
                <c:pt idx="345">
                  <c:v>473.72866134843451</c:v>
                </c:pt>
                <c:pt idx="346">
                  <c:v>475.07848719245487</c:v>
                </c:pt>
                <c:pt idx="347">
                  <c:v>476.42849794412507</c:v>
                </c:pt>
                <c:pt idx="348">
                  <c:v>477.77869362877493</c:v>
                </c:pt>
                <c:pt idx="349">
                  <c:v>479.12907427173775</c:v>
                </c:pt>
                <c:pt idx="350">
                  <c:v>480.47963989835034</c:v>
                </c:pt>
                <c:pt idx="351">
                  <c:v>481.83039053395288</c:v>
                </c:pt>
                <c:pt idx="352">
                  <c:v>483.18132620388906</c:v>
                </c:pt>
                <c:pt idx="353">
                  <c:v>484.53244693350604</c:v>
                </c:pt>
                <c:pt idx="354">
                  <c:v>485.88375274815445</c:v>
                </c:pt>
                <c:pt idx="355">
                  <c:v>487.23524367318845</c:v>
                </c:pt>
                <c:pt idx="356">
                  <c:v>488.5869197339656</c:v>
                </c:pt>
                <c:pt idx="357">
                  <c:v>489.93878095584699</c:v>
                </c:pt>
                <c:pt idx="358">
                  <c:v>491.29082736419713</c:v>
                </c:pt>
                <c:pt idx="359">
                  <c:v>492.64305898438403</c:v>
                </c:pt>
                <c:pt idx="360">
                  <c:v>493.99547584177913</c:v>
                </c:pt>
                <c:pt idx="361">
                  <c:v>495.34807796175744</c:v>
                </c:pt>
                <c:pt idx="362">
                  <c:v>496.7008653696974</c:v>
                </c:pt>
                <c:pt idx="363">
                  <c:v>498.05383809098089</c:v>
                </c:pt>
                <c:pt idx="364">
                  <c:v>499.40699615099334</c:v>
                </c:pt>
                <c:pt idx="365">
                  <c:v>500.76033957512362</c:v>
                </c:pt>
                <c:pt idx="366">
                  <c:v>502.12071770383255</c:v>
                </c:pt>
                <c:pt idx="367">
                  <c:v>503.4812821857098</c:v>
                </c:pt>
                <c:pt idx="368">
                  <c:v>504.84203304628318</c:v>
                </c:pt>
                <c:pt idx="369">
                  <c:v>506.20297031108402</c:v>
                </c:pt>
                <c:pt idx="370">
                  <c:v>507.56409400564718</c:v>
                </c:pt>
                <c:pt idx="371">
                  <c:v>508.92540415551099</c:v>
                </c:pt>
                <c:pt idx="372">
                  <c:v>510.28690078621725</c:v>
                </c:pt>
                <c:pt idx="373">
                  <c:v>511.64858392331126</c:v>
                </c:pt>
                <c:pt idx="374">
                  <c:v>513.01045359234183</c:v>
                </c:pt>
                <c:pt idx="375">
                  <c:v>514.37250981886132</c:v>
                </c:pt>
                <c:pt idx="376">
                  <c:v>515.73475262842555</c:v>
                </c:pt>
                <c:pt idx="377">
                  <c:v>517.09718204659384</c:v>
                </c:pt>
                <c:pt idx="378">
                  <c:v>518.45979809892901</c:v>
                </c:pt>
                <c:pt idx="379">
                  <c:v>519.82260081099741</c:v>
                </c:pt>
                <c:pt idx="380">
                  <c:v>521.18559020836881</c:v>
                </c:pt>
                <c:pt idx="381">
                  <c:v>522.54876631661648</c:v>
                </c:pt>
                <c:pt idx="382">
                  <c:v>523.91212916131735</c:v>
                </c:pt>
                <c:pt idx="383">
                  <c:v>525.27567876805176</c:v>
                </c:pt>
                <c:pt idx="384">
                  <c:v>526.63941516240357</c:v>
                </c:pt>
                <c:pt idx="385">
                  <c:v>528.00333836996003</c:v>
                </c:pt>
                <c:pt idx="386">
                  <c:v>529.36744841631207</c:v>
                </c:pt>
                <c:pt idx="387">
                  <c:v>530.731745327054</c:v>
                </c:pt>
                <c:pt idx="388">
                  <c:v>532.09622912778377</c:v>
                </c:pt>
                <c:pt idx="389">
                  <c:v>533.46089984410264</c:v>
                </c:pt>
                <c:pt idx="390">
                  <c:v>534.8257575016155</c:v>
                </c:pt>
                <c:pt idx="391">
                  <c:v>536.19080212593076</c:v>
                </c:pt>
                <c:pt idx="392">
                  <c:v>537.55603374266036</c:v>
                </c:pt>
                <c:pt idx="393">
                  <c:v>538.92145237741966</c:v>
                </c:pt>
                <c:pt idx="394">
                  <c:v>540.28705805582752</c:v>
                </c:pt>
                <c:pt idx="395">
                  <c:v>541.65285080350634</c:v>
                </c:pt>
                <c:pt idx="396">
                  <c:v>543.01883064608217</c:v>
                </c:pt>
                <c:pt idx="397">
                  <c:v>544.38499760918432</c:v>
                </c:pt>
                <c:pt idx="398">
                  <c:v>545.7513517184459</c:v>
                </c:pt>
                <c:pt idx="399">
                  <c:v>547.11789299950317</c:v>
                </c:pt>
                <c:pt idx="400">
                  <c:v>548.48462147799626</c:v>
                </c:pt>
                <c:pt idx="401">
                  <c:v>549.8515371795686</c:v>
                </c:pt>
                <c:pt idx="402">
                  <c:v>551.21864012986714</c:v>
                </c:pt>
                <c:pt idx="403">
                  <c:v>552.58593035454248</c:v>
                </c:pt>
                <c:pt idx="404">
                  <c:v>553.95340787924863</c:v>
                </c:pt>
                <c:pt idx="405">
                  <c:v>555.32107272964299</c:v>
                </c:pt>
                <c:pt idx="406">
                  <c:v>556.68892493138674</c:v>
                </c:pt>
                <c:pt idx="407">
                  <c:v>558.05696451014444</c:v>
                </c:pt>
                <c:pt idx="408">
                  <c:v>559.4251914915842</c:v>
                </c:pt>
                <c:pt idx="409">
                  <c:v>560.79360590137753</c:v>
                </c:pt>
                <c:pt idx="410">
                  <c:v>562.16220776519958</c:v>
                </c:pt>
                <c:pt idx="411">
                  <c:v>563.53099710872903</c:v>
                </c:pt>
                <c:pt idx="412">
                  <c:v>564.89997395764806</c:v>
                </c:pt>
                <c:pt idx="413">
                  <c:v>566.26913833764229</c:v>
                </c:pt>
                <c:pt idx="414">
                  <c:v>567.63849027440085</c:v>
                </c:pt>
                <c:pt idx="415">
                  <c:v>569.00802979361652</c:v>
                </c:pt>
                <c:pt idx="416">
                  <c:v>570.37775692098546</c:v>
                </c:pt>
                <c:pt idx="417">
                  <c:v>571.74767168220751</c:v>
                </c:pt>
                <c:pt idx="418">
                  <c:v>573.11777410298589</c:v>
                </c:pt>
                <c:pt idx="419">
                  <c:v>574.48806420902736</c:v>
                </c:pt>
                <c:pt idx="420">
                  <c:v>575.8585420260423</c:v>
                </c:pt>
                <c:pt idx="421">
                  <c:v>577.22920757974452</c:v>
                </c:pt>
                <c:pt idx="422">
                  <c:v>578.60006089585136</c:v>
                </c:pt>
                <c:pt idx="423">
                  <c:v>579.97110200008365</c:v>
                </c:pt>
                <c:pt idx="424">
                  <c:v>581.34233091816589</c:v>
                </c:pt>
                <c:pt idx="425">
                  <c:v>582.71374767582586</c:v>
                </c:pt>
                <c:pt idx="426">
                  <c:v>584.0853522987951</c:v>
                </c:pt>
                <c:pt idx="427">
                  <c:v>585.45714481280868</c:v>
                </c:pt>
                <c:pt idx="428">
                  <c:v>586.82912524360495</c:v>
                </c:pt>
                <c:pt idx="429">
                  <c:v>588.20129361692602</c:v>
                </c:pt>
                <c:pt idx="430">
                  <c:v>589.57364995851742</c:v>
                </c:pt>
                <c:pt idx="431">
                  <c:v>590.94619429412819</c:v>
                </c:pt>
                <c:pt idx="432">
                  <c:v>592.3189266495109</c:v>
                </c:pt>
                <c:pt idx="433">
                  <c:v>593.69184705042176</c:v>
                </c:pt>
                <c:pt idx="434">
                  <c:v>595.06495552262049</c:v>
                </c:pt>
                <c:pt idx="435">
                  <c:v>596.43825209187014</c:v>
                </c:pt>
                <c:pt idx="436">
                  <c:v>597.81173678393748</c:v>
                </c:pt>
                <c:pt idx="437">
                  <c:v>599.18540962459281</c:v>
                </c:pt>
                <c:pt idx="438">
                  <c:v>600.55927063960985</c:v>
                </c:pt>
                <c:pt idx="439">
                  <c:v>601.93331985476595</c:v>
                </c:pt>
                <c:pt idx="440">
                  <c:v>603.307557295842</c:v>
                </c:pt>
                <c:pt idx="441">
                  <c:v>604.68198298862228</c:v>
                </c:pt>
                <c:pt idx="442">
                  <c:v>606.05659695889472</c:v>
                </c:pt>
                <c:pt idx="443">
                  <c:v>607.43139923245076</c:v>
                </c:pt>
                <c:pt idx="444">
                  <c:v>608.80638983508538</c:v>
                </c:pt>
                <c:pt idx="445">
                  <c:v>610.18156879259709</c:v>
                </c:pt>
                <c:pt idx="446">
                  <c:v>611.5569361307879</c:v>
                </c:pt>
                <c:pt idx="447">
                  <c:v>612.93249187546337</c:v>
                </c:pt>
                <c:pt idx="448">
                  <c:v>614.30823605243256</c:v>
                </c:pt>
                <c:pt idx="449">
                  <c:v>615.68416868750819</c:v>
                </c:pt>
                <c:pt idx="450">
                  <c:v>617.06028980650649</c:v>
                </c:pt>
                <c:pt idx="451">
                  <c:v>618.4365994352471</c:v>
                </c:pt>
                <c:pt idx="452">
                  <c:v>619.81309759955332</c:v>
                </c:pt>
                <c:pt idx="453">
                  <c:v>621.18978432525194</c:v>
                </c:pt>
                <c:pt idx="454">
                  <c:v>622.56665963817318</c:v>
                </c:pt>
                <c:pt idx="455">
                  <c:v>623.94372356415101</c:v>
                </c:pt>
                <c:pt idx="456">
                  <c:v>625.37056517011865</c:v>
                </c:pt>
                <c:pt idx="457">
                  <c:v>626.79760223384062</c:v>
                </c:pt>
                <c:pt idx="458">
                  <c:v>628.22483478209188</c:v>
                </c:pt>
                <c:pt idx="459">
                  <c:v>629.65226284165101</c:v>
                </c:pt>
                <c:pt idx="460">
                  <c:v>631.07988643930059</c:v>
                </c:pt>
                <c:pt idx="461">
                  <c:v>632.5077056018265</c:v>
                </c:pt>
                <c:pt idx="462">
                  <c:v>633.93572035601858</c:v>
                </c:pt>
                <c:pt idx="463">
                  <c:v>635.36393072867008</c:v>
                </c:pt>
                <c:pt idx="464">
                  <c:v>636.79233674657814</c:v>
                </c:pt>
                <c:pt idx="465">
                  <c:v>638.22093843654341</c:v>
                </c:pt>
                <c:pt idx="466">
                  <c:v>639.64973582537039</c:v>
                </c:pt>
                <c:pt idx="467">
                  <c:v>641.07872893986701</c:v>
                </c:pt>
                <c:pt idx="468">
                  <c:v>642.50791780684506</c:v>
                </c:pt>
                <c:pt idx="469">
                  <c:v>643.93730245311997</c:v>
                </c:pt>
                <c:pt idx="470">
                  <c:v>645.36688290551081</c:v>
                </c:pt>
                <c:pt idx="471">
                  <c:v>646.79665919084027</c:v>
                </c:pt>
                <c:pt idx="472">
                  <c:v>648.22663133593494</c:v>
                </c:pt>
                <c:pt idx="473">
                  <c:v>649.65679936762479</c:v>
                </c:pt>
                <c:pt idx="474">
                  <c:v>651.08716331274366</c:v>
                </c:pt>
                <c:pt idx="475">
                  <c:v>652.51772319812892</c:v>
                </c:pt>
                <c:pt idx="476">
                  <c:v>653.94847905062181</c:v>
                </c:pt>
                <c:pt idx="477">
                  <c:v>655.3794308970671</c:v>
                </c:pt>
                <c:pt idx="478">
                  <c:v>656.81057876431328</c:v>
                </c:pt>
                <c:pt idx="479">
                  <c:v>658.24192267921251</c:v>
                </c:pt>
                <c:pt idx="480">
                  <c:v>659.67346266862057</c:v>
                </c:pt>
                <c:pt idx="481">
                  <c:v>661.10519875939713</c:v>
                </c:pt>
                <c:pt idx="482">
                  <c:v>662.53713097840523</c:v>
                </c:pt>
                <c:pt idx="483">
                  <c:v>663.96925935251181</c:v>
                </c:pt>
                <c:pt idx="484">
                  <c:v>665.40158390858755</c:v>
                </c:pt>
                <c:pt idx="485">
                  <c:v>666.83410467350654</c:v>
                </c:pt>
                <c:pt idx="486">
                  <c:v>668.26682167414674</c:v>
                </c:pt>
                <c:pt idx="487">
                  <c:v>669.69973493738974</c:v>
                </c:pt>
                <c:pt idx="488">
                  <c:v>671.13284449012087</c:v>
                </c:pt>
                <c:pt idx="489">
                  <c:v>672.56615035922914</c:v>
                </c:pt>
                <c:pt idx="490">
                  <c:v>673.99965257160716</c:v>
                </c:pt>
                <c:pt idx="491">
                  <c:v>675.43335115415118</c:v>
                </c:pt>
                <c:pt idx="492">
                  <c:v>676.86724613376134</c:v>
                </c:pt>
                <c:pt idx="493">
                  <c:v>678.30133753734128</c:v>
                </c:pt>
                <c:pt idx="494">
                  <c:v>679.73562539179841</c:v>
                </c:pt>
                <c:pt idx="495">
                  <c:v>681.17010972404387</c:v>
                </c:pt>
                <c:pt idx="496">
                  <c:v>682.60479056099234</c:v>
                </c:pt>
                <c:pt idx="497">
                  <c:v>684.03966792956237</c:v>
                </c:pt>
                <c:pt idx="498">
                  <c:v>685.47474185667602</c:v>
                </c:pt>
                <c:pt idx="499">
                  <c:v>686.91001236925911</c:v>
                </c:pt>
                <c:pt idx="500">
                  <c:v>688.3454794942412</c:v>
                </c:pt>
                <c:pt idx="501">
                  <c:v>689.78114325855552</c:v>
                </c:pt>
                <c:pt idx="502">
                  <c:v>691.21700368913889</c:v>
                </c:pt>
                <c:pt idx="503">
                  <c:v>692.65306081293193</c:v>
                </c:pt>
                <c:pt idx="504">
                  <c:v>694.08931465687886</c:v>
                </c:pt>
                <c:pt idx="505">
                  <c:v>695.52576524792778</c:v>
                </c:pt>
                <c:pt idx="506">
                  <c:v>696.96241261303021</c:v>
                </c:pt>
                <c:pt idx="507">
                  <c:v>698.39925677914164</c:v>
                </c:pt>
                <c:pt idx="508">
                  <c:v>699.83629777322096</c:v>
                </c:pt>
                <c:pt idx="509">
                  <c:v>701.27353562223095</c:v>
                </c:pt>
                <c:pt idx="510">
                  <c:v>702.71097035313812</c:v>
                </c:pt>
                <c:pt idx="511">
                  <c:v>704.14860199291252</c:v>
                </c:pt>
                <c:pt idx="512">
                  <c:v>705.58643056852793</c:v>
                </c:pt>
                <c:pt idx="513">
                  <c:v>707.02445610696202</c:v>
                </c:pt>
                <c:pt idx="514">
                  <c:v>708.46267863519586</c:v>
                </c:pt>
                <c:pt idx="515">
                  <c:v>709.90109818021438</c:v>
                </c:pt>
                <c:pt idx="516">
                  <c:v>711.45944079640344</c:v>
                </c:pt>
                <c:pt idx="517">
                  <c:v>712.89470921295094</c:v>
                </c:pt>
                <c:pt idx="518">
                  <c:v>714.33017424161028</c:v>
                </c:pt>
                <c:pt idx="519">
                  <c:v>715.76583590931466</c:v>
                </c:pt>
                <c:pt idx="520">
                  <c:v>717.20169424300082</c:v>
                </c:pt>
                <c:pt idx="521">
                  <c:v>718.63774926960946</c:v>
                </c:pt>
                <c:pt idx="522">
                  <c:v>720.07400101608471</c:v>
                </c:pt>
                <c:pt idx="523">
                  <c:v>721.51044950937455</c:v>
                </c:pt>
                <c:pt idx="524">
                  <c:v>722.94709477643062</c:v>
                </c:pt>
                <c:pt idx="525">
                  <c:v>724.38393684420816</c:v>
                </c:pt>
                <c:pt idx="526">
                  <c:v>725.82097573966632</c:v>
                </c:pt>
                <c:pt idx="527">
                  <c:v>727.25821148976763</c:v>
                </c:pt>
                <c:pt idx="528">
                  <c:v>728.69564412147861</c:v>
                </c:pt>
                <c:pt idx="529">
                  <c:v>730.13327366176918</c:v>
                </c:pt>
                <c:pt idx="530">
                  <c:v>731.57110013761326</c:v>
                </c:pt>
                <c:pt idx="531">
                  <c:v>733.00912357598827</c:v>
                </c:pt>
                <c:pt idx="532">
                  <c:v>734.4473440038754</c:v>
                </c:pt>
                <c:pt idx="533">
                  <c:v>735.88576144825947</c:v>
                </c:pt>
                <c:pt idx="534">
                  <c:v>737.32437593612906</c:v>
                </c:pt>
                <c:pt idx="535">
                  <c:v>738.76318749447648</c:v>
                </c:pt>
                <c:pt idx="536">
                  <c:v>740.2021961502976</c:v>
                </c:pt>
                <c:pt idx="537">
                  <c:v>741.64140193059211</c:v>
                </c:pt>
                <c:pt idx="538">
                  <c:v>743.08080486236338</c:v>
                </c:pt>
                <c:pt idx="539">
                  <c:v>744.52040497261851</c:v>
                </c:pt>
                <c:pt idx="540">
                  <c:v>745.96020228836824</c:v>
                </c:pt>
                <c:pt idx="541">
                  <c:v>747.40019683662695</c:v>
                </c:pt>
                <c:pt idx="542">
                  <c:v>748.84038864441277</c:v>
                </c:pt>
                <c:pt idx="543">
                  <c:v>750.28077773874759</c:v>
                </c:pt>
                <c:pt idx="544">
                  <c:v>751.72136414665704</c:v>
                </c:pt>
                <c:pt idx="545">
                  <c:v>753.16214789517028</c:v>
                </c:pt>
                <c:pt idx="546">
                  <c:v>754.60312901132033</c:v>
                </c:pt>
                <c:pt idx="547">
                  <c:v>756.04430752214375</c:v>
                </c:pt>
                <c:pt idx="548">
                  <c:v>757.48568345468107</c:v>
                </c:pt>
                <c:pt idx="549">
                  <c:v>758.92725683597621</c:v>
                </c:pt>
                <c:pt idx="550">
                  <c:v>760.36902769307699</c:v>
                </c:pt>
                <c:pt idx="551">
                  <c:v>761.81099605303496</c:v>
                </c:pt>
                <c:pt idx="552">
                  <c:v>763.25316194290519</c:v>
                </c:pt>
                <c:pt idx="553">
                  <c:v>764.69552538974665</c:v>
                </c:pt>
                <c:pt idx="554">
                  <c:v>766.1380864206219</c:v>
                </c:pt>
                <c:pt idx="555">
                  <c:v>767.58084506259729</c:v>
                </c:pt>
                <c:pt idx="556">
                  <c:v>769.0238013427429</c:v>
                </c:pt>
                <c:pt idx="557">
                  <c:v>770.46695528813234</c:v>
                </c:pt>
                <c:pt idx="558">
                  <c:v>771.91030692584309</c:v>
                </c:pt>
                <c:pt idx="559">
                  <c:v>773.35385628295626</c:v>
                </c:pt>
                <c:pt idx="560">
                  <c:v>774.79760338655672</c:v>
                </c:pt>
                <c:pt idx="561">
                  <c:v>776.24154826373297</c:v>
                </c:pt>
                <c:pt idx="562">
                  <c:v>777.68569094157726</c:v>
                </c:pt>
                <c:pt idx="563">
                  <c:v>779.13003144718573</c:v>
                </c:pt>
                <c:pt idx="564">
                  <c:v>780.57456980765789</c:v>
                </c:pt>
                <c:pt idx="565">
                  <c:v>782.01930605009727</c:v>
                </c:pt>
                <c:pt idx="566">
                  <c:v>783.46424020161101</c:v>
                </c:pt>
                <c:pt idx="567">
                  <c:v>784.90937228930989</c:v>
                </c:pt>
                <c:pt idx="568">
                  <c:v>786.35470234030845</c:v>
                </c:pt>
                <c:pt idx="569">
                  <c:v>787.80023038172487</c:v>
                </c:pt>
                <c:pt idx="570">
                  <c:v>789.24595644068131</c:v>
                </c:pt>
                <c:pt idx="571">
                  <c:v>790.69188054430333</c:v>
                </c:pt>
                <c:pt idx="572">
                  <c:v>792.13800271972036</c:v>
                </c:pt>
                <c:pt idx="573">
                  <c:v>793.58432299406547</c:v>
                </c:pt>
                <c:pt idx="574">
                  <c:v>795.0308413944756</c:v>
                </c:pt>
                <c:pt idx="575">
                  <c:v>796.47755794809132</c:v>
                </c:pt>
                <c:pt idx="576">
                  <c:v>797.92447268205683</c:v>
                </c:pt>
                <c:pt idx="577">
                  <c:v>799.3715856235201</c:v>
                </c:pt>
                <c:pt idx="578">
                  <c:v>800.81889679963297</c:v>
                </c:pt>
                <c:pt idx="579">
                  <c:v>802.26640623755077</c:v>
                </c:pt>
                <c:pt idx="580">
                  <c:v>803.71411396443261</c:v>
                </c:pt>
                <c:pt idx="581">
                  <c:v>805.16202000744147</c:v>
                </c:pt>
                <c:pt idx="582">
                  <c:v>806.61012439374383</c:v>
                </c:pt>
                <c:pt idx="583">
                  <c:v>808.05842715051006</c:v>
                </c:pt>
                <c:pt idx="584">
                  <c:v>809.50692830491425</c:v>
                </c:pt>
                <c:pt idx="585">
                  <c:v>810.95562788413406</c:v>
                </c:pt>
                <c:pt idx="586">
                  <c:v>812.40452591535109</c:v>
                </c:pt>
                <c:pt idx="587">
                  <c:v>813.85362242575047</c:v>
                </c:pt>
                <c:pt idx="588">
                  <c:v>815.30291744252111</c:v>
                </c:pt>
                <c:pt idx="589">
                  <c:v>816.75241099285574</c:v>
                </c:pt>
                <c:pt idx="590">
                  <c:v>818.20210310395066</c:v>
                </c:pt>
                <c:pt idx="591">
                  <c:v>819.65199380300601</c:v>
                </c:pt>
                <c:pt idx="592">
                  <c:v>821.10208311722556</c:v>
                </c:pt>
                <c:pt idx="593">
                  <c:v>822.55237107381697</c:v>
                </c:pt>
                <c:pt idx="594">
                  <c:v>824.00285769999141</c:v>
                </c:pt>
                <c:pt idx="595">
                  <c:v>825.45354302296403</c:v>
                </c:pt>
                <c:pt idx="596">
                  <c:v>826.9044270699535</c:v>
                </c:pt>
                <c:pt idx="597">
                  <c:v>828.35550986818225</c:v>
                </c:pt>
                <c:pt idx="598">
                  <c:v>829.80679144487647</c:v>
                </c:pt>
                <c:pt idx="599">
                  <c:v>831.25827182726619</c:v>
                </c:pt>
                <c:pt idx="600">
                  <c:v>832.70995104258498</c:v>
                </c:pt>
                <c:pt idx="601">
                  <c:v>834.16182911807027</c:v>
                </c:pt>
                <c:pt idx="602">
                  <c:v>835.61390608096315</c:v>
                </c:pt>
                <c:pt idx="603">
                  <c:v>837.06618195850854</c:v>
                </c:pt>
                <c:pt idx="604">
                  <c:v>838.5186567779549</c:v>
                </c:pt>
                <c:pt idx="605">
                  <c:v>839.97133056655457</c:v>
                </c:pt>
                <c:pt idx="606">
                  <c:v>841.42420335156373</c:v>
                </c:pt>
                <c:pt idx="607">
                  <c:v>842.87727516024199</c:v>
                </c:pt>
                <c:pt idx="608">
                  <c:v>844.33054601985293</c:v>
                </c:pt>
                <c:pt idx="609">
                  <c:v>845.78401595766388</c:v>
                </c:pt>
                <c:pt idx="610">
                  <c:v>847.2376850009457</c:v>
                </c:pt>
                <c:pt idx="611">
                  <c:v>848.69155317697323</c:v>
                </c:pt>
                <c:pt idx="612">
                  <c:v>850.14562051302482</c:v>
                </c:pt>
                <c:pt idx="613">
                  <c:v>851.59988703638282</c:v>
                </c:pt>
                <c:pt idx="614">
                  <c:v>853.05435277433298</c:v>
                </c:pt>
                <c:pt idx="615">
                  <c:v>854.50901775416503</c:v>
                </c:pt>
                <c:pt idx="616">
                  <c:v>855.96388200317244</c:v>
                </c:pt>
                <c:pt idx="617">
                  <c:v>857.41894554865235</c:v>
                </c:pt>
                <c:pt idx="618">
                  <c:v>858.87420841790561</c:v>
                </c:pt>
                <c:pt idx="619">
                  <c:v>860.32967063823685</c:v>
                </c:pt>
                <c:pt idx="620">
                  <c:v>861.78533223695445</c:v>
                </c:pt>
                <c:pt idx="621">
                  <c:v>863.24119324137041</c:v>
                </c:pt>
                <c:pt idx="622">
                  <c:v>864.69725367880073</c:v>
                </c:pt>
                <c:pt idx="623">
                  <c:v>866.15351357656493</c:v>
                </c:pt>
                <c:pt idx="624">
                  <c:v>867.60997296198639</c:v>
                </c:pt>
                <c:pt idx="625">
                  <c:v>869.06663186239211</c:v>
                </c:pt>
                <c:pt idx="626">
                  <c:v>870.523490305113</c:v>
                </c:pt>
                <c:pt idx="627">
                  <c:v>871.98054831748357</c:v>
                </c:pt>
                <c:pt idx="628">
                  <c:v>873.43780592684209</c:v>
                </c:pt>
                <c:pt idx="629">
                  <c:v>874.8952631605307</c:v>
                </c:pt>
                <c:pt idx="630">
                  <c:v>876.35292004589519</c:v>
                </c:pt>
                <c:pt idx="631">
                  <c:v>877.81077661028507</c:v>
                </c:pt>
                <c:pt idx="632">
                  <c:v>879.26883288105364</c:v>
                </c:pt>
                <c:pt idx="633">
                  <c:v>880.72708888555792</c:v>
                </c:pt>
                <c:pt idx="634">
                  <c:v>882.18554465115869</c:v>
                </c:pt>
                <c:pt idx="635">
                  <c:v>883.6442002052205</c:v>
                </c:pt>
                <c:pt idx="636">
                  <c:v>885.10305557511163</c:v>
                </c:pt>
                <c:pt idx="637">
                  <c:v>886.56211078820411</c:v>
                </c:pt>
                <c:pt idx="638">
                  <c:v>888.02136587187374</c:v>
                </c:pt>
                <c:pt idx="639">
                  <c:v>889.48082085350006</c:v>
                </c:pt>
                <c:pt idx="640">
                  <c:v>890.94047576046626</c:v>
                </c:pt>
                <c:pt idx="641">
                  <c:v>892.40033062015948</c:v>
                </c:pt>
                <c:pt idx="642">
                  <c:v>893.86038545997042</c:v>
                </c:pt>
                <c:pt idx="643">
                  <c:v>895.32064030729373</c:v>
                </c:pt>
                <c:pt idx="644">
                  <c:v>896.7810951895276</c:v>
                </c:pt>
                <c:pt idx="645">
                  <c:v>898.2417501340741</c:v>
                </c:pt>
                <c:pt idx="646">
                  <c:v>899.70260516833901</c:v>
                </c:pt>
                <c:pt idx="647">
                  <c:v>901.16366031973189</c:v>
                </c:pt>
                <c:pt idx="648">
                  <c:v>902.62491561566605</c:v>
                </c:pt>
                <c:pt idx="649">
                  <c:v>904.08637108355856</c:v>
                </c:pt>
                <c:pt idx="650">
                  <c:v>905.54802675083033</c:v>
                </c:pt>
                <c:pt idx="651">
                  <c:v>907.00988264490582</c:v>
                </c:pt>
                <c:pt idx="652">
                  <c:v>908.47193879321333</c:v>
                </c:pt>
                <c:pt idx="653">
                  <c:v>909.93419522318504</c:v>
                </c:pt>
                <c:pt idx="654">
                  <c:v>911.39665196225667</c:v>
                </c:pt>
                <c:pt idx="655">
                  <c:v>912.85930903786789</c:v>
                </c:pt>
                <c:pt idx="656">
                  <c:v>914.32216647746213</c:v>
                </c:pt>
                <c:pt idx="657">
                  <c:v>915.78522430848648</c:v>
                </c:pt>
                <c:pt idx="658">
                  <c:v>917.24848255839174</c:v>
                </c:pt>
                <c:pt idx="659">
                  <c:v>918.71194125463262</c:v>
                </c:pt>
                <c:pt idx="660">
                  <c:v>920.17560042466755</c:v>
                </c:pt>
                <c:pt idx="661">
                  <c:v>921.63946009595861</c:v>
                </c:pt>
                <c:pt idx="662">
                  <c:v>923.10352029597175</c:v>
                </c:pt>
                <c:pt idx="663">
                  <c:v>924.56778105217666</c:v>
                </c:pt>
                <c:pt idx="664">
                  <c:v>926.03224239204678</c:v>
                </c:pt>
                <c:pt idx="665">
                  <c:v>927.49690434305944</c:v>
                </c:pt>
                <c:pt idx="666">
                  <c:v>928.96176693269547</c:v>
                </c:pt>
                <c:pt idx="667">
                  <c:v>930.42683018843968</c:v>
                </c:pt>
                <c:pt idx="668">
                  <c:v>931.89209413778053</c:v>
                </c:pt>
                <c:pt idx="669">
                  <c:v>933.35755880821034</c:v>
                </c:pt>
                <c:pt idx="670">
                  <c:v>934.82322422722518</c:v>
                </c:pt>
                <c:pt idx="671">
                  <c:v>936.28909042232476</c:v>
                </c:pt>
                <c:pt idx="672">
                  <c:v>937.75515742101277</c:v>
                </c:pt>
                <c:pt idx="673">
                  <c:v>939.22142525079641</c:v>
                </c:pt>
                <c:pt idx="674">
                  <c:v>940.68789393918689</c:v>
                </c:pt>
                <c:pt idx="675">
                  <c:v>942.15456351369915</c:v>
                </c:pt>
                <c:pt idx="676">
                  <c:v>943.62143400185175</c:v>
                </c:pt>
                <c:pt idx="677">
                  <c:v>945.08850543116705</c:v>
                </c:pt>
                <c:pt idx="678">
                  <c:v>946.55577782917135</c:v>
                </c:pt>
                <c:pt idx="679">
                  <c:v>948.02325122339448</c:v>
                </c:pt>
                <c:pt idx="680">
                  <c:v>949.49092564137027</c:v>
                </c:pt>
                <c:pt idx="681">
                  <c:v>950.95880111063616</c:v>
                </c:pt>
                <c:pt idx="682">
                  <c:v>952.42687765873347</c:v>
                </c:pt>
                <c:pt idx="683">
                  <c:v>953.89515531320728</c:v>
                </c:pt>
                <c:pt idx="684">
                  <c:v>955.36363410160629</c:v>
                </c:pt>
                <c:pt idx="685">
                  <c:v>956.83231405148319</c:v>
                </c:pt>
                <c:pt idx="686">
                  <c:v>958.30119519039431</c:v>
                </c:pt>
                <c:pt idx="687">
                  <c:v>959.77027754589983</c:v>
                </c:pt>
                <c:pt idx="688">
                  <c:v>961.2395611455637</c:v>
                </c:pt>
                <c:pt idx="689">
                  <c:v>962.70904601695349</c:v>
                </c:pt>
                <c:pt idx="690">
                  <c:v>964.17873218764078</c:v>
                </c:pt>
                <c:pt idx="691">
                  <c:v>965.64861968520074</c:v>
                </c:pt>
                <c:pt idx="692">
                  <c:v>967.11870853721246</c:v>
                </c:pt>
                <c:pt idx="693">
                  <c:v>968.58899877125862</c:v>
                </c:pt>
                <c:pt idx="694">
                  <c:v>970.0594904149259</c:v>
                </c:pt>
                <c:pt idx="695">
                  <c:v>971.53018349580464</c:v>
                </c:pt>
                <c:pt idx="696">
                  <c:v>973.001078041489</c:v>
                </c:pt>
                <c:pt idx="697">
                  <c:v>974.47217407957692</c:v>
                </c:pt>
                <c:pt idx="698">
                  <c:v>975.94347163766997</c:v>
                </c:pt>
                <c:pt idx="699">
                  <c:v>977.41497074337371</c:v>
                </c:pt>
                <c:pt idx="700">
                  <c:v>978.88667142429745</c:v>
                </c:pt>
                <c:pt idx="701">
                  <c:v>980.35857370805422</c:v>
                </c:pt>
                <c:pt idx="702">
                  <c:v>981.83067762226085</c:v>
                </c:pt>
                <c:pt idx="703">
                  <c:v>983.31942155070226</c:v>
                </c:pt>
                <c:pt idx="704">
                  <c:v>984.80836941666814</c:v>
                </c:pt>
                <c:pt idx="705">
                  <c:v>986.29752124809511</c:v>
                </c:pt>
                <c:pt idx="706">
                  <c:v>987.78687707292363</c:v>
                </c:pt>
                <c:pt idx="707">
                  <c:v>989.27643691909805</c:v>
                </c:pt>
                <c:pt idx="708">
                  <c:v>990.76620081456645</c:v>
                </c:pt>
                <c:pt idx="709">
                  <c:v>992.25616878728079</c:v>
                </c:pt>
                <c:pt idx="710">
                  <c:v>993.74634086519688</c:v>
                </c:pt>
                <c:pt idx="711">
                  <c:v>995.23671707627432</c:v>
                </c:pt>
                <c:pt idx="712">
                  <c:v>996.72729744847652</c:v>
                </c:pt>
                <c:pt idx="713">
                  <c:v>998.2180820097708</c:v>
                </c:pt>
                <c:pt idx="714">
                  <c:v>999.70907078812832</c:v>
                </c:pt>
                <c:pt idx="715">
                  <c:v>1001.200263811524</c:v>
                </c:pt>
                <c:pt idx="716">
                  <c:v>1002.6916611079365</c:v>
                </c:pt>
                <c:pt idx="717">
                  <c:v>1004.1832627053485</c:v>
                </c:pt>
                <c:pt idx="718">
                  <c:v>1005.6750686317465</c:v>
                </c:pt>
                <c:pt idx="719">
                  <c:v>1007.1670789151207</c:v>
                </c:pt>
                <c:pt idx="720">
                  <c:v>1008.6592935834652</c:v>
                </c:pt>
                <c:pt idx="721">
                  <c:v>1010.1517126647781</c:v>
                </c:pt>
                <c:pt idx="722">
                  <c:v>1011.644336187061</c:v>
                </c:pt>
                <c:pt idx="723">
                  <c:v>1013.1371641783195</c:v>
                </c:pt>
                <c:pt idx="724">
                  <c:v>1014.6301966665631</c:v>
                </c:pt>
                <c:pt idx="725">
                  <c:v>1016.1234336798051</c:v>
                </c:pt>
                <c:pt idx="726">
                  <c:v>1017.6168752460626</c:v>
                </c:pt>
                <c:pt idx="727">
                  <c:v>1019.1105213933565</c:v>
                </c:pt>
                <c:pt idx="728">
                  <c:v>1020.6043721497118</c:v>
                </c:pt>
                <c:pt idx="729">
                  <c:v>1022.098427543157</c:v>
                </c:pt>
                <c:pt idx="730">
                  <c:v>1023.5886049239689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EE4-9438-B96274F8459B}"/>
            </c:ext>
          </c:extLst>
        </c:ser>
        <c:ser>
          <c:idx val="1"/>
          <c:order val="1"/>
          <c:tx>
            <c:strRef>
              <c:f>Kapitalverzinsung!$G$20</c:f>
              <c:strCache>
                <c:ptCount val="1"/>
                <c:pt idx="0">
                  <c:v>Kum.Halbjährliche Verzinsung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Kapitalverzinsung!$A$21:$A$751</c:f>
              <c:numCache>
                <c:formatCode>m/d/yyyy</c:formatCode>
                <c:ptCount val="73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</c:numCache>
            </c:numRef>
          </c:cat>
          <c:val>
            <c:numRef>
              <c:f>Kapitalverzinsung!$G$21:$G$751</c:f>
              <c:numCache>
                <c:formatCode>General</c:formatCode>
                <c:ptCount val="7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494.45491803278685</c:v>
                </c:pt>
                <c:pt idx="366">
                  <c:v>494.45491803278685</c:v>
                </c:pt>
                <c:pt idx="367">
                  <c:v>494.45491803278685</c:v>
                </c:pt>
                <c:pt idx="368">
                  <c:v>494.45491803278685</c:v>
                </c:pt>
                <c:pt idx="369">
                  <c:v>494.45491803278685</c:v>
                </c:pt>
                <c:pt idx="370">
                  <c:v>494.45491803278685</c:v>
                </c:pt>
                <c:pt idx="371">
                  <c:v>494.45491803278685</c:v>
                </c:pt>
                <c:pt idx="372">
                  <c:v>494.45491803278685</c:v>
                </c:pt>
                <c:pt idx="373">
                  <c:v>494.45491803278685</c:v>
                </c:pt>
                <c:pt idx="374">
                  <c:v>494.45491803278685</c:v>
                </c:pt>
                <c:pt idx="375">
                  <c:v>494.45491803278685</c:v>
                </c:pt>
                <c:pt idx="376">
                  <c:v>494.45491803278685</c:v>
                </c:pt>
                <c:pt idx="377">
                  <c:v>494.45491803278685</c:v>
                </c:pt>
                <c:pt idx="378">
                  <c:v>494.45491803278685</c:v>
                </c:pt>
                <c:pt idx="379">
                  <c:v>494.45491803278685</c:v>
                </c:pt>
                <c:pt idx="380">
                  <c:v>494.45491803278685</c:v>
                </c:pt>
                <c:pt idx="381">
                  <c:v>494.45491803278685</c:v>
                </c:pt>
                <c:pt idx="382">
                  <c:v>494.45491803278685</c:v>
                </c:pt>
                <c:pt idx="383">
                  <c:v>494.45491803278685</c:v>
                </c:pt>
                <c:pt idx="384">
                  <c:v>494.45491803278685</c:v>
                </c:pt>
                <c:pt idx="385">
                  <c:v>494.45491803278685</c:v>
                </c:pt>
                <c:pt idx="386">
                  <c:v>494.45491803278685</c:v>
                </c:pt>
                <c:pt idx="387">
                  <c:v>494.45491803278685</c:v>
                </c:pt>
                <c:pt idx="388">
                  <c:v>494.45491803278685</c:v>
                </c:pt>
                <c:pt idx="389">
                  <c:v>494.45491803278685</c:v>
                </c:pt>
                <c:pt idx="390">
                  <c:v>494.45491803278685</c:v>
                </c:pt>
                <c:pt idx="391">
                  <c:v>494.45491803278685</c:v>
                </c:pt>
                <c:pt idx="392">
                  <c:v>494.45491803278685</c:v>
                </c:pt>
                <c:pt idx="393">
                  <c:v>494.45491803278685</c:v>
                </c:pt>
                <c:pt idx="394">
                  <c:v>494.45491803278685</c:v>
                </c:pt>
                <c:pt idx="395">
                  <c:v>494.45491803278685</c:v>
                </c:pt>
                <c:pt idx="396">
                  <c:v>494.45491803278685</c:v>
                </c:pt>
                <c:pt idx="397">
                  <c:v>494.45491803278685</c:v>
                </c:pt>
                <c:pt idx="398">
                  <c:v>494.45491803278685</c:v>
                </c:pt>
                <c:pt idx="399">
                  <c:v>494.45491803278685</c:v>
                </c:pt>
                <c:pt idx="400">
                  <c:v>494.45491803278685</c:v>
                </c:pt>
                <c:pt idx="401">
                  <c:v>494.45491803278685</c:v>
                </c:pt>
                <c:pt idx="402">
                  <c:v>494.45491803278685</c:v>
                </c:pt>
                <c:pt idx="403">
                  <c:v>494.45491803278685</c:v>
                </c:pt>
                <c:pt idx="404">
                  <c:v>494.45491803278685</c:v>
                </c:pt>
                <c:pt idx="405">
                  <c:v>494.45491803278685</c:v>
                </c:pt>
                <c:pt idx="406">
                  <c:v>494.45491803278685</c:v>
                </c:pt>
                <c:pt idx="407">
                  <c:v>494.45491803278685</c:v>
                </c:pt>
                <c:pt idx="408">
                  <c:v>494.45491803278685</c:v>
                </c:pt>
                <c:pt idx="409">
                  <c:v>494.45491803278685</c:v>
                </c:pt>
                <c:pt idx="410">
                  <c:v>494.45491803278685</c:v>
                </c:pt>
                <c:pt idx="411">
                  <c:v>494.45491803278685</c:v>
                </c:pt>
                <c:pt idx="412">
                  <c:v>494.45491803278685</c:v>
                </c:pt>
                <c:pt idx="413">
                  <c:v>494.45491803278685</c:v>
                </c:pt>
                <c:pt idx="414">
                  <c:v>494.45491803278685</c:v>
                </c:pt>
                <c:pt idx="415">
                  <c:v>494.45491803278685</c:v>
                </c:pt>
                <c:pt idx="416">
                  <c:v>494.45491803278685</c:v>
                </c:pt>
                <c:pt idx="417">
                  <c:v>494.45491803278685</c:v>
                </c:pt>
                <c:pt idx="418">
                  <c:v>494.45491803278685</c:v>
                </c:pt>
                <c:pt idx="419">
                  <c:v>494.45491803278685</c:v>
                </c:pt>
                <c:pt idx="420">
                  <c:v>494.45491803278685</c:v>
                </c:pt>
                <c:pt idx="421">
                  <c:v>494.45491803278685</c:v>
                </c:pt>
                <c:pt idx="422">
                  <c:v>494.45491803278685</c:v>
                </c:pt>
                <c:pt idx="423">
                  <c:v>494.45491803278685</c:v>
                </c:pt>
                <c:pt idx="424">
                  <c:v>494.45491803278685</c:v>
                </c:pt>
                <c:pt idx="425">
                  <c:v>494.45491803278685</c:v>
                </c:pt>
                <c:pt idx="426">
                  <c:v>494.45491803278685</c:v>
                </c:pt>
                <c:pt idx="427">
                  <c:v>494.45491803278685</c:v>
                </c:pt>
                <c:pt idx="428">
                  <c:v>494.45491803278685</c:v>
                </c:pt>
                <c:pt idx="429">
                  <c:v>494.45491803278685</c:v>
                </c:pt>
                <c:pt idx="430">
                  <c:v>494.45491803278685</c:v>
                </c:pt>
                <c:pt idx="431">
                  <c:v>494.45491803278685</c:v>
                </c:pt>
                <c:pt idx="432">
                  <c:v>494.45491803278685</c:v>
                </c:pt>
                <c:pt idx="433">
                  <c:v>494.45491803278685</c:v>
                </c:pt>
                <c:pt idx="434">
                  <c:v>494.45491803278685</c:v>
                </c:pt>
                <c:pt idx="435">
                  <c:v>494.45491803278685</c:v>
                </c:pt>
                <c:pt idx="436">
                  <c:v>494.45491803278685</c:v>
                </c:pt>
                <c:pt idx="437">
                  <c:v>494.45491803278685</c:v>
                </c:pt>
                <c:pt idx="438">
                  <c:v>494.45491803278685</c:v>
                </c:pt>
                <c:pt idx="439">
                  <c:v>494.45491803278685</c:v>
                </c:pt>
                <c:pt idx="440">
                  <c:v>494.45491803278685</c:v>
                </c:pt>
                <c:pt idx="441">
                  <c:v>494.45491803278685</c:v>
                </c:pt>
                <c:pt idx="442">
                  <c:v>494.45491803278685</c:v>
                </c:pt>
                <c:pt idx="443">
                  <c:v>494.45491803278685</c:v>
                </c:pt>
                <c:pt idx="444">
                  <c:v>494.45491803278685</c:v>
                </c:pt>
                <c:pt idx="445">
                  <c:v>494.45491803278685</c:v>
                </c:pt>
                <c:pt idx="446">
                  <c:v>494.45491803278685</c:v>
                </c:pt>
                <c:pt idx="447">
                  <c:v>494.45491803278685</c:v>
                </c:pt>
                <c:pt idx="448">
                  <c:v>494.45491803278685</c:v>
                </c:pt>
                <c:pt idx="449">
                  <c:v>494.45491803278685</c:v>
                </c:pt>
                <c:pt idx="450">
                  <c:v>494.45491803278685</c:v>
                </c:pt>
                <c:pt idx="451">
                  <c:v>494.45491803278685</c:v>
                </c:pt>
                <c:pt idx="452">
                  <c:v>494.45491803278685</c:v>
                </c:pt>
                <c:pt idx="453">
                  <c:v>494.45491803278685</c:v>
                </c:pt>
                <c:pt idx="454">
                  <c:v>494.45491803278685</c:v>
                </c:pt>
                <c:pt idx="455">
                  <c:v>494.45491803278685</c:v>
                </c:pt>
                <c:pt idx="456">
                  <c:v>494.45491803278685</c:v>
                </c:pt>
                <c:pt idx="457">
                  <c:v>494.45491803278685</c:v>
                </c:pt>
                <c:pt idx="458">
                  <c:v>494.45491803278685</c:v>
                </c:pt>
                <c:pt idx="459">
                  <c:v>494.45491803278685</c:v>
                </c:pt>
                <c:pt idx="460">
                  <c:v>494.45491803278685</c:v>
                </c:pt>
                <c:pt idx="461">
                  <c:v>494.45491803278685</c:v>
                </c:pt>
                <c:pt idx="462">
                  <c:v>494.45491803278685</c:v>
                </c:pt>
                <c:pt idx="463">
                  <c:v>494.45491803278685</c:v>
                </c:pt>
                <c:pt idx="464">
                  <c:v>494.45491803278685</c:v>
                </c:pt>
                <c:pt idx="465">
                  <c:v>494.45491803278685</c:v>
                </c:pt>
                <c:pt idx="466">
                  <c:v>494.45491803278685</c:v>
                </c:pt>
                <c:pt idx="467">
                  <c:v>494.45491803278685</c:v>
                </c:pt>
                <c:pt idx="468">
                  <c:v>494.45491803278685</c:v>
                </c:pt>
                <c:pt idx="469">
                  <c:v>494.45491803278685</c:v>
                </c:pt>
                <c:pt idx="470">
                  <c:v>494.45491803278685</c:v>
                </c:pt>
                <c:pt idx="471">
                  <c:v>494.45491803278685</c:v>
                </c:pt>
                <c:pt idx="472">
                  <c:v>494.45491803278685</c:v>
                </c:pt>
                <c:pt idx="473">
                  <c:v>494.45491803278685</c:v>
                </c:pt>
                <c:pt idx="474">
                  <c:v>494.45491803278685</c:v>
                </c:pt>
                <c:pt idx="475">
                  <c:v>494.45491803278685</c:v>
                </c:pt>
                <c:pt idx="476">
                  <c:v>494.45491803278685</c:v>
                </c:pt>
                <c:pt idx="477">
                  <c:v>494.45491803278685</c:v>
                </c:pt>
                <c:pt idx="478">
                  <c:v>494.45491803278685</c:v>
                </c:pt>
                <c:pt idx="479">
                  <c:v>494.45491803278685</c:v>
                </c:pt>
                <c:pt idx="480">
                  <c:v>494.45491803278685</c:v>
                </c:pt>
                <c:pt idx="481">
                  <c:v>494.45491803278685</c:v>
                </c:pt>
                <c:pt idx="482">
                  <c:v>494.45491803278685</c:v>
                </c:pt>
                <c:pt idx="483">
                  <c:v>494.45491803278685</c:v>
                </c:pt>
                <c:pt idx="484">
                  <c:v>494.45491803278685</c:v>
                </c:pt>
                <c:pt idx="485">
                  <c:v>494.45491803278685</c:v>
                </c:pt>
                <c:pt idx="486">
                  <c:v>494.45491803278685</c:v>
                </c:pt>
                <c:pt idx="487">
                  <c:v>494.45491803278685</c:v>
                </c:pt>
                <c:pt idx="488">
                  <c:v>494.45491803278685</c:v>
                </c:pt>
                <c:pt idx="489">
                  <c:v>494.45491803278685</c:v>
                </c:pt>
                <c:pt idx="490">
                  <c:v>494.45491803278685</c:v>
                </c:pt>
                <c:pt idx="491">
                  <c:v>494.45491803278685</c:v>
                </c:pt>
                <c:pt idx="492">
                  <c:v>494.45491803278685</c:v>
                </c:pt>
                <c:pt idx="493">
                  <c:v>494.45491803278685</c:v>
                </c:pt>
                <c:pt idx="494">
                  <c:v>494.45491803278685</c:v>
                </c:pt>
                <c:pt idx="495">
                  <c:v>494.45491803278685</c:v>
                </c:pt>
                <c:pt idx="496">
                  <c:v>494.45491803278685</c:v>
                </c:pt>
                <c:pt idx="497">
                  <c:v>494.45491803278685</c:v>
                </c:pt>
                <c:pt idx="498">
                  <c:v>494.45491803278685</c:v>
                </c:pt>
                <c:pt idx="499">
                  <c:v>494.45491803278685</c:v>
                </c:pt>
                <c:pt idx="500">
                  <c:v>494.45491803278685</c:v>
                </c:pt>
                <c:pt idx="501">
                  <c:v>494.45491803278685</c:v>
                </c:pt>
                <c:pt idx="502">
                  <c:v>494.45491803278685</c:v>
                </c:pt>
                <c:pt idx="503">
                  <c:v>494.45491803278685</c:v>
                </c:pt>
                <c:pt idx="504">
                  <c:v>494.45491803278685</c:v>
                </c:pt>
                <c:pt idx="505">
                  <c:v>494.45491803278685</c:v>
                </c:pt>
                <c:pt idx="506">
                  <c:v>494.45491803278685</c:v>
                </c:pt>
                <c:pt idx="507">
                  <c:v>494.45491803278685</c:v>
                </c:pt>
                <c:pt idx="508">
                  <c:v>494.45491803278685</c:v>
                </c:pt>
                <c:pt idx="509">
                  <c:v>494.45491803278685</c:v>
                </c:pt>
                <c:pt idx="510">
                  <c:v>494.45491803278685</c:v>
                </c:pt>
                <c:pt idx="511">
                  <c:v>494.45491803278685</c:v>
                </c:pt>
                <c:pt idx="512">
                  <c:v>494.45491803278685</c:v>
                </c:pt>
                <c:pt idx="513">
                  <c:v>494.45491803278685</c:v>
                </c:pt>
                <c:pt idx="514">
                  <c:v>494.45491803278685</c:v>
                </c:pt>
                <c:pt idx="515">
                  <c:v>494.45491803278685</c:v>
                </c:pt>
                <c:pt idx="516">
                  <c:v>494.45491803278685</c:v>
                </c:pt>
                <c:pt idx="517">
                  <c:v>494.45491803278685</c:v>
                </c:pt>
                <c:pt idx="518">
                  <c:v>494.45491803278685</c:v>
                </c:pt>
                <c:pt idx="519">
                  <c:v>494.45491803278685</c:v>
                </c:pt>
                <c:pt idx="520">
                  <c:v>494.45491803278685</c:v>
                </c:pt>
                <c:pt idx="521">
                  <c:v>494.45491803278685</c:v>
                </c:pt>
                <c:pt idx="522">
                  <c:v>494.45491803278685</c:v>
                </c:pt>
                <c:pt idx="523">
                  <c:v>494.45491803278685</c:v>
                </c:pt>
                <c:pt idx="524">
                  <c:v>494.45491803278685</c:v>
                </c:pt>
                <c:pt idx="525">
                  <c:v>494.45491803278685</c:v>
                </c:pt>
                <c:pt idx="526">
                  <c:v>494.45491803278685</c:v>
                </c:pt>
                <c:pt idx="527">
                  <c:v>494.45491803278685</c:v>
                </c:pt>
                <c:pt idx="528">
                  <c:v>494.45491803278685</c:v>
                </c:pt>
                <c:pt idx="529">
                  <c:v>494.45491803278685</c:v>
                </c:pt>
                <c:pt idx="530">
                  <c:v>494.45491803278685</c:v>
                </c:pt>
                <c:pt idx="531">
                  <c:v>494.45491803278685</c:v>
                </c:pt>
                <c:pt idx="532">
                  <c:v>494.45491803278685</c:v>
                </c:pt>
                <c:pt idx="533">
                  <c:v>494.45491803278685</c:v>
                </c:pt>
                <c:pt idx="534">
                  <c:v>494.45491803278685</c:v>
                </c:pt>
                <c:pt idx="535">
                  <c:v>494.45491803278685</c:v>
                </c:pt>
                <c:pt idx="536">
                  <c:v>494.45491803278685</c:v>
                </c:pt>
                <c:pt idx="537">
                  <c:v>494.45491803278685</c:v>
                </c:pt>
                <c:pt idx="538">
                  <c:v>494.45491803278685</c:v>
                </c:pt>
                <c:pt idx="539">
                  <c:v>494.45491803278685</c:v>
                </c:pt>
                <c:pt idx="540">
                  <c:v>494.45491803278685</c:v>
                </c:pt>
                <c:pt idx="541">
                  <c:v>494.45491803278685</c:v>
                </c:pt>
                <c:pt idx="542">
                  <c:v>494.45491803278685</c:v>
                </c:pt>
                <c:pt idx="543">
                  <c:v>494.45491803278685</c:v>
                </c:pt>
                <c:pt idx="544">
                  <c:v>494.45491803278685</c:v>
                </c:pt>
                <c:pt idx="545">
                  <c:v>494.45491803278685</c:v>
                </c:pt>
                <c:pt idx="546">
                  <c:v>747.15462431693913</c:v>
                </c:pt>
                <c:pt idx="547">
                  <c:v>747.15462431693913</c:v>
                </c:pt>
                <c:pt idx="548">
                  <c:v>747.15462431693913</c:v>
                </c:pt>
                <c:pt idx="549">
                  <c:v>747.15462431693913</c:v>
                </c:pt>
                <c:pt idx="550">
                  <c:v>747.15462431693913</c:v>
                </c:pt>
                <c:pt idx="551">
                  <c:v>747.15462431693913</c:v>
                </c:pt>
                <c:pt idx="552">
                  <c:v>747.15462431693913</c:v>
                </c:pt>
                <c:pt idx="553">
                  <c:v>747.15462431693913</c:v>
                </c:pt>
                <c:pt idx="554">
                  <c:v>747.15462431693913</c:v>
                </c:pt>
                <c:pt idx="555">
                  <c:v>747.15462431693913</c:v>
                </c:pt>
                <c:pt idx="556">
                  <c:v>747.15462431693913</c:v>
                </c:pt>
                <c:pt idx="557">
                  <c:v>747.15462431693913</c:v>
                </c:pt>
                <c:pt idx="558">
                  <c:v>747.15462431693913</c:v>
                </c:pt>
                <c:pt idx="559">
                  <c:v>747.15462431693913</c:v>
                </c:pt>
                <c:pt idx="560">
                  <c:v>747.15462431693913</c:v>
                </c:pt>
                <c:pt idx="561">
                  <c:v>747.15462431693913</c:v>
                </c:pt>
                <c:pt idx="562">
                  <c:v>747.15462431693913</c:v>
                </c:pt>
                <c:pt idx="563">
                  <c:v>747.15462431693913</c:v>
                </c:pt>
                <c:pt idx="564">
                  <c:v>747.15462431693913</c:v>
                </c:pt>
                <c:pt idx="565">
                  <c:v>747.15462431693913</c:v>
                </c:pt>
                <c:pt idx="566">
                  <c:v>747.15462431693913</c:v>
                </c:pt>
                <c:pt idx="567">
                  <c:v>747.15462431693913</c:v>
                </c:pt>
                <c:pt idx="568">
                  <c:v>747.15462431693913</c:v>
                </c:pt>
                <c:pt idx="569">
                  <c:v>747.15462431693913</c:v>
                </c:pt>
                <c:pt idx="570">
                  <c:v>747.15462431693913</c:v>
                </c:pt>
                <c:pt idx="571">
                  <c:v>747.15462431693913</c:v>
                </c:pt>
                <c:pt idx="572">
                  <c:v>747.15462431693913</c:v>
                </c:pt>
                <c:pt idx="573">
                  <c:v>747.15462431693913</c:v>
                </c:pt>
                <c:pt idx="574">
                  <c:v>747.15462431693913</c:v>
                </c:pt>
                <c:pt idx="575">
                  <c:v>747.15462431693913</c:v>
                </c:pt>
                <c:pt idx="576">
                  <c:v>747.15462431693913</c:v>
                </c:pt>
                <c:pt idx="577">
                  <c:v>747.15462431693913</c:v>
                </c:pt>
                <c:pt idx="578">
                  <c:v>747.15462431693913</c:v>
                </c:pt>
                <c:pt idx="579">
                  <c:v>747.15462431693913</c:v>
                </c:pt>
                <c:pt idx="580">
                  <c:v>747.15462431693913</c:v>
                </c:pt>
                <c:pt idx="581">
                  <c:v>747.15462431693913</c:v>
                </c:pt>
                <c:pt idx="582">
                  <c:v>747.15462431693913</c:v>
                </c:pt>
                <c:pt idx="583">
                  <c:v>747.15462431693913</c:v>
                </c:pt>
                <c:pt idx="584">
                  <c:v>747.15462431693913</c:v>
                </c:pt>
                <c:pt idx="585">
                  <c:v>747.15462431693913</c:v>
                </c:pt>
                <c:pt idx="586">
                  <c:v>747.15462431693913</c:v>
                </c:pt>
                <c:pt idx="587">
                  <c:v>747.15462431693913</c:v>
                </c:pt>
                <c:pt idx="588">
                  <c:v>747.15462431693913</c:v>
                </c:pt>
                <c:pt idx="589">
                  <c:v>747.15462431693913</c:v>
                </c:pt>
                <c:pt idx="590">
                  <c:v>747.15462431693913</c:v>
                </c:pt>
                <c:pt idx="591">
                  <c:v>747.15462431693913</c:v>
                </c:pt>
                <c:pt idx="592">
                  <c:v>747.15462431693913</c:v>
                </c:pt>
                <c:pt idx="593">
                  <c:v>747.15462431693913</c:v>
                </c:pt>
                <c:pt idx="594">
                  <c:v>747.15462431693913</c:v>
                </c:pt>
                <c:pt idx="595">
                  <c:v>747.15462431693913</c:v>
                </c:pt>
                <c:pt idx="596">
                  <c:v>747.15462431693913</c:v>
                </c:pt>
                <c:pt idx="597">
                  <c:v>747.15462431693913</c:v>
                </c:pt>
                <c:pt idx="598">
                  <c:v>747.15462431693913</c:v>
                </c:pt>
                <c:pt idx="599">
                  <c:v>747.15462431693913</c:v>
                </c:pt>
                <c:pt idx="600">
                  <c:v>747.15462431693913</c:v>
                </c:pt>
                <c:pt idx="601">
                  <c:v>747.15462431693913</c:v>
                </c:pt>
                <c:pt idx="602">
                  <c:v>747.15462431693913</c:v>
                </c:pt>
                <c:pt idx="603">
                  <c:v>747.15462431693913</c:v>
                </c:pt>
                <c:pt idx="604">
                  <c:v>747.15462431693913</c:v>
                </c:pt>
                <c:pt idx="605">
                  <c:v>747.15462431693913</c:v>
                </c:pt>
                <c:pt idx="606">
                  <c:v>747.15462431693913</c:v>
                </c:pt>
                <c:pt idx="607">
                  <c:v>747.15462431693913</c:v>
                </c:pt>
                <c:pt idx="608">
                  <c:v>747.15462431693913</c:v>
                </c:pt>
                <c:pt idx="609">
                  <c:v>747.15462431693913</c:v>
                </c:pt>
                <c:pt idx="610">
                  <c:v>747.15462431693913</c:v>
                </c:pt>
                <c:pt idx="611">
                  <c:v>747.15462431693913</c:v>
                </c:pt>
                <c:pt idx="612">
                  <c:v>747.15462431693913</c:v>
                </c:pt>
                <c:pt idx="613">
                  <c:v>747.15462431693913</c:v>
                </c:pt>
                <c:pt idx="614">
                  <c:v>747.15462431693913</c:v>
                </c:pt>
                <c:pt idx="615">
                  <c:v>747.15462431693913</c:v>
                </c:pt>
                <c:pt idx="616">
                  <c:v>747.15462431693913</c:v>
                </c:pt>
                <c:pt idx="617">
                  <c:v>747.15462431693913</c:v>
                </c:pt>
                <c:pt idx="618">
                  <c:v>747.15462431693913</c:v>
                </c:pt>
                <c:pt idx="619">
                  <c:v>747.15462431693913</c:v>
                </c:pt>
                <c:pt idx="620">
                  <c:v>747.15462431693913</c:v>
                </c:pt>
                <c:pt idx="621">
                  <c:v>747.15462431693913</c:v>
                </c:pt>
                <c:pt idx="622">
                  <c:v>747.15462431693913</c:v>
                </c:pt>
                <c:pt idx="623">
                  <c:v>747.15462431693913</c:v>
                </c:pt>
                <c:pt idx="624">
                  <c:v>747.15462431693913</c:v>
                </c:pt>
                <c:pt idx="625">
                  <c:v>747.15462431693913</c:v>
                </c:pt>
                <c:pt idx="626">
                  <c:v>747.15462431693913</c:v>
                </c:pt>
                <c:pt idx="627">
                  <c:v>747.15462431693913</c:v>
                </c:pt>
                <c:pt idx="628">
                  <c:v>747.15462431693913</c:v>
                </c:pt>
                <c:pt idx="629">
                  <c:v>747.15462431693913</c:v>
                </c:pt>
                <c:pt idx="630">
                  <c:v>747.15462431693913</c:v>
                </c:pt>
                <c:pt idx="631">
                  <c:v>747.15462431693913</c:v>
                </c:pt>
                <c:pt idx="632">
                  <c:v>747.15462431693913</c:v>
                </c:pt>
                <c:pt idx="633">
                  <c:v>747.15462431693913</c:v>
                </c:pt>
                <c:pt idx="634">
                  <c:v>747.15462431693913</c:v>
                </c:pt>
                <c:pt idx="635">
                  <c:v>747.15462431693913</c:v>
                </c:pt>
                <c:pt idx="636">
                  <c:v>747.15462431693913</c:v>
                </c:pt>
                <c:pt idx="637">
                  <c:v>747.15462431693913</c:v>
                </c:pt>
                <c:pt idx="638">
                  <c:v>747.15462431693913</c:v>
                </c:pt>
                <c:pt idx="639">
                  <c:v>747.15462431693913</c:v>
                </c:pt>
                <c:pt idx="640">
                  <c:v>747.15462431693913</c:v>
                </c:pt>
                <c:pt idx="641">
                  <c:v>747.15462431693913</c:v>
                </c:pt>
                <c:pt idx="642">
                  <c:v>747.15462431693913</c:v>
                </c:pt>
                <c:pt idx="643">
                  <c:v>747.15462431693913</c:v>
                </c:pt>
                <c:pt idx="644">
                  <c:v>747.15462431693913</c:v>
                </c:pt>
                <c:pt idx="645">
                  <c:v>747.15462431693913</c:v>
                </c:pt>
                <c:pt idx="646">
                  <c:v>747.15462431693913</c:v>
                </c:pt>
                <c:pt idx="647">
                  <c:v>747.15462431693913</c:v>
                </c:pt>
                <c:pt idx="648">
                  <c:v>747.15462431693913</c:v>
                </c:pt>
                <c:pt idx="649">
                  <c:v>747.15462431693913</c:v>
                </c:pt>
                <c:pt idx="650">
                  <c:v>747.15462431693913</c:v>
                </c:pt>
                <c:pt idx="651">
                  <c:v>747.15462431693913</c:v>
                </c:pt>
                <c:pt idx="652">
                  <c:v>747.15462431693913</c:v>
                </c:pt>
                <c:pt idx="653">
                  <c:v>747.15462431693913</c:v>
                </c:pt>
                <c:pt idx="654">
                  <c:v>747.15462431693913</c:v>
                </c:pt>
                <c:pt idx="655">
                  <c:v>747.15462431693913</c:v>
                </c:pt>
                <c:pt idx="656">
                  <c:v>747.15462431693913</c:v>
                </c:pt>
                <c:pt idx="657">
                  <c:v>747.15462431693913</c:v>
                </c:pt>
                <c:pt idx="658">
                  <c:v>747.15462431693913</c:v>
                </c:pt>
                <c:pt idx="659">
                  <c:v>747.15462431693913</c:v>
                </c:pt>
                <c:pt idx="660">
                  <c:v>747.15462431693913</c:v>
                </c:pt>
                <c:pt idx="661">
                  <c:v>747.15462431693913</c:v>
                </c:pt>
                <c:pt idx="662">
                  <c:v>747.15462431693913</c:v>
                </c:pt>
                <c:pt idx="663">
                  <c:v>747.15462431693913</c:v>
                </c:pt>
                <c:pt idx="664">
                  <c:v>747.15462431693913</c:v>
                </c:pt>
                <c:pt idx="665">
                  <c:v>747.15462431693913</c:v>
                </c:pt>
                <c:pt idx="666">
                  <c:v>747.15462431693913</c:v>
                </c:pt>
                <c:pt idx="667">
                  <c:v>747.15462431693913</c:v>
                </c:pt>
                <c:pt idx="668">
                  <c:v>747.15462431693913</c:v>
                </c:pt>
                <c:pt idx="669">
                  <c:v>747.15462431693913</c:v>
                </c:pt>
                <c:pt idx="670">
                  <c:v>747.15462431693913</c:v>
                </c:pt>
                <c:pt idx="671">
                  <c:v>747.15462431693913</c:v>
                </c:pt>
                <c:pt idx="672">
                  <c:v>747.15462431693913</c:v>
                </c:pt>
                <c:pt idx="673">
                  <c:v>747.15462431693913</c:v>
                </c:pt>
                <c:pt idx="674">
                  <c:v>747.15462431693913</c:v>
                </c:pt>
                <c:pt idx="675">
                  <c:v>747.15462431693913</c:v>
                </c:pt>
                <c:pt idx="676">
                  <c:v>747.15462431693913</c:v>
                </c:pt>
                <c:pt idx="677">
                  <c:v>747.15462431693913</c:v>
                </c:pt>
                <c:pt idx="678">
                  <c:v>747.15462431693913</c:v>
                </c:pt>
                <c:pt idx="679">
                  <c:v>747.15462431693913</c:v>
                </c:pt>
                <c:pt idx="680">
                  <c:v>747.15462431693913</c:v>
                </c:pt>
                <c:pt idx="681">
                  <c:v>747.15462431693913</c:v>
                </c:pt>
                <c:pt idx="682">
                  <c:v>747.15462431693913</c:v>
                </c:pt>
                <c:pt idx="683">
                  <c:v>747.15462431693913</c:v>
                </c:pt>
                <c:pt idx="684">
                  <c:v>747.15462431693913</c:v>
                </c:pt>
                <c:pt idx="685">
                  <c:v>747.15462431693913</c:v>
                </c:pt>
                <c:pt idx="686">
                  <c:v>747.15462431693913</c:v>
                </c:pt>
                <c:pt idx="687">
                  <c:v>747.15462431693913</c:v>
                </c:pt>
                <c:pt idx="688">
                  <c:v>747.15462431693913</c:v>
                </c:pt>
                <c:pt idx="689">
                  <c:v>747.15462431693913</c:v>
                </c:pt>
                <c:pt idx="690">
                  <c:v>747.15462431693913</c:v>
                </c:pt>
                <c:pt idx="691">
                  <c:v>747.15462431693913</c:v>
                </c:pt>
                <c:pt idx="692">
                  <c:v>747.15462431693913</c:v>
                </c:pt>
                <c:pt idx="693">
                  <c:v>747.15462431693913</c:v>
                </c:pt>
                <c:pt idx="694">
                  <c:v>747.15462431693913</c:v>
                </c:pt>
                <c:pt idx="695">
                  <c:v>747.15462431693913</c:v>
                </c:pt>
                <c:pt idx="696">
                  <c:v>747.15462431693913</c:v>
                </c:pt>
                <c:pt idx="697">
                  <c:v>747.15462431693913</c:v>
                </c:pt>
                <c:pt idx="698">
                  <c:v>747.15462431693913</c:v>
                </c:pt>
                <c:pt idx="699">
                  <c:v>747.15462431693913</c:v>
                </c:pt>
                <c:pt idx="700">
                  <c:v>747.15462431693913</c:v>
                </c:pt>
                <c:pt idx="701">
                  <c:v>747.15462431693913</c:v>
                </c:pt>
                <c:pt idx="702">
                  <c:v>747.15462431693913</c:v>
                </c:pt>
                <c:pt idx="703">
                  <c:v>747.15462431693913</c:v>
                </c:pt>
                <c:pt idx="704">
                  <c:v>747.15462431693913</c:v>
                </c:pt>
                <c:pt idx="705">
                  <c:v>747.15462431693913</c:v>
                </c:pt>
                <c:pt idx="706">
                  <c:v>747.15462431693913</c:v>
                </c:pt>
                <c:pt idx="707">
                  <c:v>747.15462431693913</c:v>
                </c:pt>
                <c:pt idx="708">
                  <c:v>747.15462431693913</c:v>
                </c:pt>
                <c:pt idx="709">
                  <c:v>747.15462431693913</c:v>
                </c:pt>
                <c:pt idx="710">
                  <c:v>747.15462431693913</c:v>
                </c:pt>
                <c:pt idx="711">
                  <c:v>747.15462431693913</c:v>
                </c:pt>
                <c:pt idx="712">
                  <c:v>747.15462431693913</c:v>
                </c:pt>
                <c:pt idx="713">
                  <c:v>747.15462431693913</c:v>
                </c:pt>
                <c:pt idx="714">
                  <c:v>747.15462431693913</c:v>
                </c:pt>
                <c:pt idx="715">
                  <c:v>747.15462431693913</c:v>
                </c:pt>
                <c:pt idx="716">
                  <c:v>747.15462431693913</c:v>
                </c:pt>
                <c:pt idx="717">
                  <c:v>747.15462431693913</c:v>
                </c:pt>
                <c:pt idx="718">
                  <c:v>747.15462431693913</c:v>
                </c:pt>
                <c:pt idx="719">
                  <c:v>747.15462431693913</c:v>
                </c:pt>
                <c:pt idx="720">
                  <c:v>747.15462431693913</c:v>
                </c:pt>
                <c:pt idx="721">
                  <c:v>747.15462431693913</c:v>
                </c:pt>
                <c:pt idx="722">
                  <c:v>747.15462431693913</c:v>
                </c:pt>
                <c:pt idx="723">
                  <c:v>747.15462431693913</c:v>
                </c:pt>
                <c:pt idx="724">
                  <c:v>747.15462431693913</c:v>
                </c:pt>
                <c:pt idx="725">
                  <c:v>747.15462431693913</c:v>
                </c:pt>
                <c:pt idx="726">
                  <c:v>747.15462431693913</c:v>
                </c:pt>
                <c:pt idx="727">
                  <c:v>747.15462431693913</c:v>
                </c:pt>
                <c:pt idx="728">
                  <c:v>747.15462431693913</c:v>
                </c:pt>
                <c:pt idx="729">
                  <c:v>747.15462431693913</c:v>
                </c:pt>
                <c:pt idx="730">
                  <c:v>1010.4425063183044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EE4-9438-B96274F8459B}"/>
            </c:ext>
          </c:extLst>
        </c:ser>
        <c:ser>
          <c:idx val="2"/>
          <c:order val="2"/>
          <c:tx>
            <c:strRef>
              <c:f>Kapitalverzinsung!$J$20</c:f>
              <c:strCache>
                <c:ptCount val="1"/>
                <c:pt idx="0">
                  <c:v>Kum.Jährliche verzinsung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Kapitalverzinsung!$A$21:$A$751</c:f>
              <c:numCache>
                <c:formatCode>m/d/yyyy</c:formatCode>
                <c:ptCount val="73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</c:numCache>
            </c:numRef>
          </c:cat>
          <c:val>
            <c:numRef>
              <c:f>Kapitalverzinsung!$J$21:$J$751</c:f>
              <c:numCache>
                <c:formatCode>General</c:formatCode>
                <c:ptCount val="7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488.1401098901099</c:v>
                </c:pt>
                <c:pt idx="366">
                  <c:v>488.1401098901099</c:v>
                </c:pt>
                <c:pt idx="367">
                  <c:v>488.1401098901099</c:v>
                </c:pt>
                <c:pt idx="368">
                  <c:v>488.1401098901099</c:v>
                </c:pt>
                <c:pt idx="369">
                  <c:v>488.1401098901099</c:v>
                </c:pt>
                <c:pt idx="370">
                  <c:v>488.1401098901099</c:v>
                </c:pt>
                <c:pt idx="371">
                  <c:v>488.1401098901099</c:v>
                </c:pt>
                <c:pt idx="372">
                  <c:v>488.1401098901099</c:v>
                </c:pt>
                <c:pt idx="373">
                  <c:v>488.1401098901099</c:v>
                </c:pt>
                <c:pt idx="374">
                  <c:v>488.1401098901099</c:v>
                </c:pt>
                <c:pt idx="375">
                  <c:v>488.1401098901099</c:v>
                </c:pt>
                <c:pt idx="376">
                  <c:v>488.1401098901099</c:v>
                </c:pt>
                <c:pt idx="377">
                  <c:v>488.1401098901099</c:v>
                </c:pt>
                <c:pt idx="378">
                  <c:v>488.1401098901099</c:v>
                </c:pt>
                <c:pt idx="379">
                  <c:v>488.1401098901099</c:v>
                </c:pt>
                <c:pt idx="380">
                  <c:v>488.1401098901099</c:v>
                </c:pt>
                <c:pt idx="381">
                  <c:v>488.1401098901099</c:v>
                </c:pt>
                <c:pt idx="382">
                  <c:v>488.1401098901099</c:v>
                </c:pt>
                <c:pt idx="383">
                  <c:v>488.1401098901099</c:v>
                </c:pt>
                <c:pt idx="384">
                  <c:v>488.1401098901099</c:v>
                </c:pt>
                <c:pt idx="385">
                  <c:v>488.1401098901099</c:v>
                </c:pt>
                <c:pt idx="386">
                  <c:v>488.1401098901099</c:v>
                </c:pt>
                <c:pt idx="387">
                  <c:v>488.1401098901099</c:v>
                </c:pt>
                <c:pt idx="388">
                  <c:v>488.1401098901099</c:v>
                </c:pt>
                <c:pt idx="389">
                  <c:v>488.1401098901099</c:v>
                </c:pt>
                <c:pt idx="390">
                  <c:v>488.1401098901099</c:v>
                </c:pt>
                <c:pt idx="391">
                  <c:v>488.1401098901099</c:v>
                </c:pt>
                <c:pt idx="392">
                  <c:v>488.1401098901099</c:v>
                </c:pt>
                <c:pt idx="393">
                  <c:v>488.1401098901099</c:v>
                </c:pt>
                <c:pt idx="394">
                  <c:v>488.1401098901099</c:v>
                </c:pt>
                <c:pt idx="395">
                  <c:v>488.1401098901099</c:v>
                </c:pt>
                <c:pt idx="396">
                  <c:v>488.1401098901099</c:v>
                </c:pt>
                <c:pt idx="397">
                  <c:v>488.1401098901099</c:v>
                </c:pt>
                <c:pt idx="398">
                  <c:v>488.1401098901099</c:v>
                </c:pt>
                <c:pt idx="399">
                  <c:v>488.1401098901099</c:v>
                </c:pt>
                <c:pt idx="400">
                  <c:v>488.1401098901099</c:v>
                </c:pt>
                <c:pt idx="401">
                  <c:v>488.1401098901099</c:v>
                </c:pt>
                <c:pt idx="402">
                  <c:v>488.1401098901099</c:v>
                </c:pt>
                <c:pt idx="403">
                  <c:v>488.1401098901099</c:v>
                </c:pt>
                <c:pt idx="404">
                  <c:v>488.1401098901099</c:v>
                </c:pt>
                <c:pt idx="405">
                  <c:v>488.1401098901099</c:v>
                </c:pt>
                <c:pt idx="406">
                  <c:v>488.1401098901099</c:v>
                </c:pt>
                <c:pt idx="407">
                  <c:v>488.1401098901099</c:v>
                </c:pt>
                <c:pt idx="408">
                  <c:v>488.1401098901099</c:v>
                </c:pt>
                <c:pt idx="409">
                  <c:v>488.1401098901099</c:v>
                </c:pt>
                <c:pt idx="410">
                  <c:v>488.1401098901099</c:v>
                </c:pt>
                <c:pt idx="411">
                  <c:v>488.1401098901099</c:v>
                </c:pt>
                <c:pt idx="412">
                  <c:v>488.1401098901099</c:v>
                </c:pt>
                <c:pt idx="413">
                  <c:v>488.1401098901099</c:v>
                </c:pt>
                <c:pt idx="414">
                  <c:v>488.1401098901099</c:v>
                </c:pt>
                <c:pt idx="415">
                  <c:v>488.1401098901099</c:v>
                </c:pt>
                <c:pt idx="416">
                  <c:v>488.1401098901099</c:v>
                </c:pt>
                <c:pt idx="417">
                  <c:v>488.1401098901099</c:v>
                </c:pt>
                <c:pt idx="418">
                  <c:v>488.1401098901099</c:v>
                </c:pt>
                <c:pt idx="419">
                  <c:v>488.1401098901099</c:v>
                </c:pt>
                <c:pt idx="420">
                  <c:v>488.1401098901099</c:v>
                </c:pt>
                <c:pt idx="421">
                  <c:v>488.1401098901099</c:v>
                </c:pt>
                <c:pt idx="422">
                  <c:v>488.1401098901099</c:v>
                </c:pt>
                <c:pt idx="423">
                  <c:v>488.1401098901099</c:v>
                </c:pt>
                <c:pt idx="424">
                  <c:v>488.1401098901099</c:v>
                </c:pt>
                <c:pt idx="425">
                  <c:v>488.1401098901099</c:v>
                </c:pt>
                <c:pt idx="426">
                  <c:v>488.1401098901099</c:v>
                </c:pt>
                <c:pt idx="427">
                  <c:v>488.1401098901099</c:v>
                </c:pt>
                <c:pt idx="428">
                  <c:v>488.1401098901099</c:v>
                </c:pt>
                <c:pt idx="429">
                  <c:v>488.1401098901099</c:v>
                </c:pt>
                <c:pt idx="430">
                  <c:v>488.1401098901099</c:v>
                </c:pt>
                <c:pt idx="431">
                  <c:v>488.1401098901099</c:v>
                </c:pt>
                <c:pt idx="432">
                  <c:v>488.1401098901099</c:v>
                </c:pt>
                <c:pt idx="433">
                  <c:v>488.1401098901099</c:v>
                </c:pt>
                <c:pt idx="434">
                  <c:v>488.1401098901099</c:v>
                </c:pt>
                <c:pt idx="435">
                  <c:v>488.1401098901099</c:v>
                </c:pt>
                <c:pt idx="436">
                  <c:v>488.1401098901099</c:v>
                </c:pt>
                <c:pt idx="437">
                  <c:v>488.1401098901099</c:v>
                </c:pt>
                <c:pt idx="438">
                  <c:v>488.1401098901099</c:v>
                </c:pt>
                <c:pt idx="439">
                  <c:v>488.1401098901099</c:v>
                </c:pt>
                <c:pt idx="440">
                  <c:v>488.1401098901099</c:v>
                </c:pt>
                <c:pt idx="441">
                  <c:v>488.1401098901099</c:v>
                </c:pt>
                <c:pt idx="442">
                  <c:v>488.1401098901099</c:v>
                </c:pt>
                <c:pt idx="443">
                  <c:v>488.1401098901099</c:v>
                </c:pt>
                <c:pt idx="444">
                  <c:v>488.1401098901099</c:v>
                </c:pt>
                <c:pt idx="445">
                  <c:v>488.1401098901099</c:v>
                </c:pt>
                <c:pt idx="446">
                  <c:v>488.1401098901099</c:v>
                </c:pt>
                <c:pt idx="447">
                  <c:v>488.1401098901099</c:v>
                </c:pt>
                <c:pt idx="448">
                  <c:v>488.1401098901099</c:v>
                </c:pt>
                <c:pt idx="449">
                  <c:v>488.1401098901099</c:v>
                </c:pt>
                <c:pt idx="450">
                  <c:v>488.1401098901099</c:v>
                </c:pt>
                <c:pt idx="451">
                  <c:v>488.1401098901099</c:v>
                </c:pt>
                <c:pt idx="452">
                  <c:v>488.1401098901099</c:v>
                </c:pt>
                <c:pt idx="453">
                  <c:v>488.1401098901099</c:v>
                </c:pt>
                <c:pt idx="454">
                  <c:v>488.1401098901099</c:v>
                </c:pt>
                <c:pt idx="455">
                  <c:v>488.1401098901099</c:v>
                </c:pt>
                <c:pt idx="456">
                  <c:v>488.1401098901099</c:v>
                </c:pt>
                <c:pt idx="457">
                  <c:v>488.1401098901099</c:v>
                </c:pt>
                <c:pt idx="458">
                  <c:v>488.1401098901099</c:v>
                </c:pt>
                <c:pt idx="459">
                  <c:v>488.1401098901099</c:v>
                </c:pt>
                <c:pt idx="460">
                  <c:v>488.1401098901099</c:v>
                </c:pt>
                <c:pt idx="461">
                  <c:v>488.1401098901099</c:v>
                </c:pt>
                <c:pt idx="462">
                  <c:v>488.1401098901099</c:v>
                </c:pt>
                <c:pt idx="463">
                  <c:v>488.1401098901099</c:v>
                </c:pt>
                <c:pt idx="464">
                  <c:v>488.1401098901099</c:v>
                </c:pt>
                <c:pt idx="465">
                  <c:v>488.1401098901099</c:v>
                </c:pt>
                <c:pt idx="466">
                  <c:v>488.1401098901099</c:v>
                </c:pt>
                <c:pt idx="467">
                  <c:v>488.1401098901099</c:v>
                </c:pt>
                <c:pt idx="468">
                  <c:v>488.1401098901099</c:v>
                </c:pt>
                <c:pt idx="469">
                  <c:v>488.1401098901099</c:v>
                </c:pt>
                <c:pt idx="470">
                  <c:v>488.1401098901099</c:v>
                </c:pt>
                <c:pt idx="471">
                  <c:v>488.1401098901099</c:v>
                </c:pt>
                <c:pt idx="472">
                  <c:v>488.1401098901099</c:v>
                </c:pt>
                <c:pt idx="473">
                  <c:v>488.1401098901099</c:v>
                </c:pt>
                <c:pt idx="474">
                  <c:v>488.1401098901099</c:v>
                </c:pt>
                <c:pt idx="475">
                  <c:v>488.1401098901099</c:v>
                </c:pt>
                <c:pt idx="476">
                  <c:v>488.1401098901099</c:v>
                </c:pt>
                <c:pt idx="477">
                  <c:v>488.1401098901099</c:v>
                </c:pt>
                <c:pt idx="478">
                  <c:v>488.1401098901099</c:v>
                </c:pt>
                <c:pt idx="479">
                  <c:v>488.1401098901099</c:v>
                </c:pt>
                <c:pt idx="480">
                  <c:v>488.1401098901099</c:v>
                </c:pt>
                <c:pt idx="481">
                  <c:v>488.1401098901099</c:v>
                </c:pt>
                <c:pt idx="482">
                  <c:v>488.1401098901099</c:v>
                </c:pt>
                <c:pt idx="483">
                  <c:v>488.1401098901099</c:v>
                </c:pt>
                <c:pt idx="484">
                  <c:v>488.1401098901099</c:v>
                </c:pt>
                <c:pt idx="485">
                  <c:v>488.1401098901099</c:v>
                </c:pt>
                <c:pt idx="486">
                  <c:v>488.1401098901099</c:v>
                </c:pt>
                <c:pt idx="487">
                  <c:v>488.1401098901099</c:v>
                </c:pt>
                <c:pt idx="488">
                  <c:v>488.1401098901099</c:v>
                </c:pt>
                <c:pt idx="489">
                  <c:v>488.1401098901099</c:v>
                </c:pt>
                <c:pt idx="490">
                  <c:v>488.1401098901099</c:v>
                </c:pt>
                <c:pt idx="491">
                  <c:v>488.1401098901099</c:v>
                </c:pt>
                <c:pt idx="492">
                  <c:v>488.1401098901099</c:v>
                </c:pt>
                <c:pt idx="493">
                  <c:v>488.1401098901099</c:v>
                </c:pt>
                <c:pt idx="494">
                  <c:v>488.1401098901099</c:v>
                </c:pt>
                <c:pt idx="495">
                  <c:v>488.1401098901099</c:v>
                </c:pt>
                <c:pt idx="496">
                  <c:v>488.1401098901099</c:v>
                </c:pt>
                <c:pt idx="497">
                  <c:v>488.1401098901099</c:v>
                </c:pt>
                <c:pt idx="498">
                  <c:v>488.1401098901099</c:v>
                </c:pt>
                <c:pt idx="499">
                  <c:v>488.1401098901099</c:v>
                </c:pt>
                <c:pt idx="500">
                  <c:v>488.1401098901099</c:v>
                </c:pt>
                <c:pt idx="501">
                  <c:v>488.1401098901099</c:v>
                </c:pt>
                <c:pt idx="502">
                  <c:v>488.1401098901099</c:v>
                </c:pt>
                <c:pt idx="503">
                  <c:v>488.1401098901099</c:v>
                </c:pt>
                <c:pt idx="504">
                  <c:v>488.1401098901099</c:v>
                </c:pt>
                <c:pt idx="505">
                  <c:v>488.1401098901099</c:v>
                </c:pt>
                <c:pt idx="506">
                  <c:v>488.1401098901099</c:v>
                </c:pt>
                <c:pt idx="507">
                  <c:v>488.1401098901099</c:v>
                </c:pt>
                <c:pt idx="508">
                  <c:v>488.1401098901099</c:v>
                </c:pt>
                <c:pt idx="509">
                  <c:v>488.1401098901099</c:v>
                </c:pt>
                <c:pt idx="510">
                  <c:v>488.1401098901099</c:v>
                </c:pt>
                <c:pt idx="511">
                  <c:v>488.1401098901099</c:v>
                </c:pt>
                <c:pt idx="512">
                  <c:v>488.1401098901099</c:v>
                </c:pt>
                <c:pt idx="513">
                  <c:v>488.1401098901099</c:v>
                </c:pt>
                <c:pt idx="514">
                  <c:v>488.1401098901099</c:v>
                </c:pt>
                <c:pt idx="515">
                  <c:v>488.1401098901099</c:v>
                </c:pt>
                <c:pt idx="516">
                  <c:v>488.1401098901099</c:v>
                </c:pt>
                <c:pt idx="517">
                  <c:v>488.1401098901099</c:v>
                </c:pt>
                <c:pt idx="518">
                  <c:v>488.1401098901099</c:v>
                </c:pt>
                <c:pt idx="519">
                  <c:v>488.1401098901099</c:v>
                </c:pt>
                <c:pt idx="520">
                  <c:v>488.1401098901099</c:v>
                </c:pt>
                <c:pt idx="521">
                  <c:v>488.1401098901099</c:v>
                </c:pt>
                <c:pt idx="522">
                  <c:v>488.1401098901099</c:v>
                </c:pt>
                <c:pt idx="523">
                  <c:v>488.1401098901099</c:v>
                </c:pt>
                <c:pt idx="524">
                  <c:v>488.1401098901099</c:v>
                </c:pt>
                <c:pt idx="525">
                  <c:v>488.1401098901099</c:v>
                </c:pt>
                <c:pt idx="526">
                  <c:v>488.1401098901099</c:v>
                </c:pt>
                <c:pt idx="527">
                  <c:v>488.1401098901099</c:v>
                </c:pt>
                <c:pt idx="528">
                  <c:v>488.1401098901099</c:v>
                </c:pt>
                <c:pt idx="529">
                  <c:v>488.1401098901099</c:v>
                </c:pt>
                <c:pt idx="530">
                  <c:v>488.1401098901099</c:v>
                </c:pt>
                <c:pt idx="531">
                  <c:v>488.1401098901099</c:v>
                </c:pt>
                <c:pt idx="532">
                  <c:v>488.1401098901099</c:v>
                </c:pt>
                <c:pt idx="533">
                  <c:v>488.1401098901099</c:v>
                </c:pt>
                <c:pt idx="534">
                  <c:v>488.1401098901099</c:v>
                </c:pt>
                <c:pt idx="535">
                  <c:v>488.1401098901099</c:v>
                </c:pt>
                <c:pt idx="536">
                  <c:v>488.1401098901099</c:v>
                </c:pt>
                <c:pt idx="537">
                  <c:v>488.1401098901099</c:v>
                </c:pt>
                <c:pt idx="538">
                  <c:v>488.1401098901099</c:v>
                </c:pt>
                <c:pt idx="539">
                  <c:v>488.1401098901099</c:v>
                </c:pt>
                <c:pt idx="540">
                  <c:v>488.1401098901099</c:v>
                </c:pt>
                <c:pt idx="541">
                  <c:v>488.1401098901099</c:v>
                </c:pt>
                <c:pt idx="542">
                  <c:v>488.1401098901099</c:v>
                </c:pt>
                <c:pt idx="543">
                  <c:v>488.1401098901099</c:v>
                </c:pt>
                <c:pt idx="544">
                  <c:v>488.1401098901099</c:v>
                </c:pt>
                <c:pt idx="545">
                  <c:v>488.1401098901099</c:v>
                </c:pt>
                <c:pt idx="546">
                  <c:v>488.1401098901099</c:v>
                </c:pt>
                <c:pt idx="547">
                  <c:v>488.1401098901099</c:v>
                </c:pt>
                <c:pt idx="548">
                  <c:v>488.1401098901099</c:v>
                </c:pt>
                <c:pt idx="549">
                  <c:v>488.1401098901099</c:v>
                </c:pt>
                <c:pt idx="550">
                  <c:v>488.1401098901099</c:v>
                </c:pt>
                <c:pt idx="551">
                  <c:v>488.1401098901099</c:v>
                </c:pt>
                <c:pt idx="552">
                  <c:v>488.1401098901099</c:v>
                </c:pt>
                <c:pt idx="553">
                  <c:v>488.1401098901099</c:v>
                </c:pt>
                <c:pt idx="554">
                  <c:v>488.1401098901099</c:v>
                </c:pt>
                <c:pt idx="555">
                  <c:v>488.1401098901099</c:v>
                </c:pt>
                <c:pt idx="556">
                  <c:v>488.1401098901099</c:v>
                </c:pt>
                <c:pt idx="557">
                  <c:v>488.1401098901099</c:v>
                </c:pt>
                <c:pt idx="558">
                  <c:v>488.1401098901099</c:v>
                </c:pt>
                <c:pt idx="559">
                  <c:v>488.1401098901099</c:v>
                </c:pt>
                <c:pt idx="560">
                  <c:v>488.1401098901099</c:v>
                </c:pt>
                <c:pt idx="561">
                  <c:v>488.1401098901099</c:v>
                </c:pt>
                <c:pt idx="562">
                  <c:v>488.1401098901099</c:v>
                </c:pt>
                <c:pt idx="563">
                  <c:v>488.1401098901099</c:v>
                </c:pt>
                <c:pt idx="564">
                  <c:v>488.1401098901099</c:v>
                </c:pt>
                <c:pt idx="565">
                  <c:v>488.1401098901099</c:v>
                </c:pt>
                <c:pt idx="566">
                  <c:v>488.1401098901099</c:v>
                </c:pt>
                <c:pt idx="567">
                  <c:v>488.1401098901099</c:v>
                </c:pt>
                <c:pt idx="568">
                  <c:v>488.1401098901099</c:v>
                </c:pt>
                <c:pt idx="569">
                  <c:v>488.1401098901099</c:v>
                </c:pt>
                <c:pt idx="570">
                  <c:v>488.1401098901099</c:v>
                </c:pt>
                <c:pt idx="571">
                  <c:v>488.1401098901099</c:v>
                </c:pt>
                <c:pt idx="572">
                  <c:v>488.1401098901099</c:v>
                </c:pt>
                <c:pt idx="573">
                  <c:v>488.1401098901099</c:v>
                </c:pt>
                <c:pt idx="574">
                  <c:v>488.1401098901099</c:v>
                </c:pt>
                <c:pt idx="575">
                  <c:v>488.1401098901099</c:v>
                </c:pt>
                <c:pt idx="576">
                  <c:v>488.1401098901099</c:v>
                </c:pt>
                <c:pt idx="577">
                  <c:v>488.1401098901099</c:v>
                </c:pt>
                <c:pt idx="578">
                  <c:v>488.1401098901099</c:v>
                </c:pt>
                <c:pt idx="579">
                  <c:v>488.1401098901099</c:v>
                </c:pt>
                <c:pt idx="580">
                  <c:v>488.1401098901099</c:v>
                </c:pt>
                <c:pt idx="581">
                  <c:v>488.1401098901099</c:v>
                </c:pt>
                <c:pt idx="582">
                  <c:v>488.1401098901099</c:v>
                </c:pt>
                <c:pt idx="583">
                  <c:v>488.1401098901099</c:v>
                </c:pt>
                <c:pt idx="584">
                  <c:v>488.1401098901099</c:v>
                </c:pt>
                <c:pt idx="585">
                  <c:v>488.1401098901099</c:v>
                </c:pt>
                <c:pt idx="586">
                  <c:v>488.1401098901099</c:v>
                </c:pt>
                <c:pt idx="587">
                  <c:v>488.1401098901099</c:v>
                </c:pt>
                <c:pt idx="588">
                  <c:v>488.1401098901099</c:v>
                </c:pt>
                <c:pt idx="589">
                  <c:v>488.1401098901099</c:v>
                </c:pt>
                <c:pt idx="590">
                  <c:v>488.1401098901099</c:v>
                </c:pt>
                <c:pt idx="591">
                  <c:v>488.1401098901099</c:v>
                </c:pt>
                <c:pt idx="592">
                  <c:v>488.1401098901099</c:v>
                </c:pt>
                <c:pt idx="593">
                  <c:v>488.1401098901099</c:v>
                </c:pt>
                <c:pt idx="594">
                  <c:v>488.1401098901099</c:v>
                </c:pt>
                <c:pt idx="595">
                  <c:v>488.1401098901099</c:v>
                </c:pt>
                <c:pt idx="596">
                  <c:v>488.1401098901099</c:v>
                </c:pt>
                <c:pt idx="597">
                  <c:v>488.1401098901099</c:v>
                </c:pt>
                <c:pt idx="598">
                  <c:v>488.1401098901099</c:v>
                </c:pt>
                <c:pt idx="599">
                  <c:v>488.1401098901099</c:v>
                </c:pt>
                <c:pt idx="600">
                  <c:v>488.1401098901099</c:v>
                </c:pt>
                <c:pt idx="601">
                  <c:v>488.1401098901099</c:v>
                </c:pt>
                <c:pt idx="602">
                  <c:v>488.1401098901099</c:v>
                </c:pt>
                <c:pt idx="603">
                  <c:v>488.1401098901099</c:v>
                </c:pt>
                <c:pt idx="604">
                  <c:v>488.1401098901099</c:v>
                </c:pt>
                <c:pt idx="605">
                  <c:v>488.1401098901099</c:v>
                </c:pt>
                <c:pt idx="606">
                  <c:v>488.1401098901099</c:v>
                </c:pt>
                <c:pt idx="607">
                  <c:v>488.1401098901099</c:v>
                </c:pt>
                <c:pt idx="608">
                  <c:v>488.1401098901099</c:v>
                </c:pt>
                <c:pt idx="609">
                  <c:v>488.1401098901099</c:v>
                </c:pt>
                <c:pt idx="610">
                  <c:v>488.1401098901099</c:v>
                </c:pt>
                <c:pt idx="611">
                  <c:v>488.1401098901099</c:v>
                </c:pt>
                <c:pt idx="612">
                  <c:v>488.1401098901099</c:v>
                </c:pt>
                <c:pt idx="613">
                  <c:v>488.1401098901099</c:v>
                </c:pt>
                <c:pt idx="614">
                  <c:v>488.1401098901099</c:v>
                </c:pt>
                <c:pt idx="615">
                  <c:v>488.1401098901099</c:v>
                </c:pt>
                <c:pt idx="616">
                  <c:v>488.1401098901099</c:v>
                </c:pt>
                <c:pt idx="617">
                  <c:v>488.1401098901099</c:v>
                </c:pt>
                <c:pt idx="618">
                  <c:v>488.1401098901099</c:v>
                </c:pt>
                <c:pt idx="619">
                  <c:v>488.1401098901099</c:v>
                </c:pt>
                <c:pt idx="620">
                  <c:v>488.1401098901099</c:v>
                </c:pt>
                <c:pt idx="621">
                  <c:v>488.1401098901099</c:v>
                </c:pt>
                <c:pt idx="622">
                  <c:v>488.1401098901099</c:v>
                </c:pt>
                <c:pt idx="623">
                  <c:v>488.1401098901099</c:v>
                </c:pt>
                <c:pt idx="624">
                  <c:v>488.1401098901099</c:v>
                </c:pt>
                <c:pt idx="625">
                  <c:v>488.1401098901099</c:v>
                </c:pt>
                <c:pt idx="626">
                  <c:v>488.1401098901099</c:v>
                </c:pt>
                <c:pt idx="627">
                  <c:v>488.1401098901099</c:v>
                </c:pt>
                <c:pt idx="628">
                  <c:v>488.1401098901099</c:v>
                </c:pt>
                <c:pt idx="629">
                  <c:v>488.1401098901099</c:v>
                </c:pt>
                <c:pt idx="630">
                  <c:v>488.1401098901099</c:v>
                </c:pt>
                <c:pt idx="631">
                  <c:v>488.1401098901099</c:v>
                </c:pt>
                <c:pt idx="632">
                  <c:v>488.1401098901099</c:v>
                </c:pt>
                <c:pt idx="633">
                  <c:v>488.1401098901099</c:v>
                </c:pt>
                <c:pt idx="634">
                  <c:v>488.1401098901099</c:v>
                </c:pt>
                <c:pt idx="635">
                  <c:v>488.1401098901099</c:v>
                </c:pt>
                <c:pt idx="636">
                  <c:v>488.1401098901099</c:v>
                </c:pt>
                <c:pt idx="637">
                  <c:v>488.1401098901099</c:v>
                </c:pt>
                <c:pt idx="638">
                  <c:v>488.1401098901099</c:v>
                </c:pt>
                <c:pt idx="639">
                  <c:v>488.1401098901099</c:v>
                </c:pt>
                <c:pt idx="640">
                  <c:v>488.1401098901099</c:v>
                </c:pt>
                <c:pt idx="641">
                  <c:v>488.1401098901099</c:v>
                </c:pt>
                <c:pt idx="642">
                  <c:v>488.1401098901099</c:v>
                </c:pt>
                <c:pt idx="643">
                  <c:v>488.1401098901099</c:v>
                </c:pt>
                <c:pt idx="644">
                  <c:v>488.1401098901099</c:v>
                </c:pt>
                <c:pt idx="645">
                  <c:v>488.1401098901099</c:v>
                </c:pt>
                <c:pt idx="646">
                  <c:v>488.1401098901099</c:v>
                </c:pt>
                <c:pt idx="647">
                  <c:v>488.1401098901099</c:v>
                </c:pt>
                <c:pt idx="648">
                  <c:v>488.1401098901099</c:v>
                </c:pt>
                <c:pt idx="649">
                  <c:v>488.1401098901099</c:v>
                </c:pt>
                <c:pt idx="650">
                  <c:v>488.1401098901099</c:v>
                </c:pt>
                <c:pt idx="651">
                  <c:v>488.1401098901099</c:v>
                </c:pt>
                <c:pt idx="652">
                  <c:v>488.1401098901099</c:v>
                </c:pt>
                <c:pt idx="653">
                  <c:v>488.1401098901099</c:v>
                </c:pt>
                <c:pt idx="654">
                  <c:v>488.1401098901099</c:v>
                </c:pt>
                <c:pt idx="655">
                  <c:v>488.1401098901099</c:v>
                </c:pt>
                <c:pt idx="656">
                  <c:v>488.1401098901099</c:v>
                </c:pt>
                <c:pt idx="657">
                  <c:v>488.1401098901099</c:v>
                </c:pt>
                <c:pt idx="658">
                  <c:v>488.1401098901099</c:v>
                </c:pt>
                <c:pt idx="659">
                  <c:v>488.1401098901099</c:v>
                </c:pt>
                <c:pt idx="660">
                  <c:v>488.1401098901099</c:v>
                </c:pt>
                <c:pt idx="661">
                  <c:v>488.1401098901099</c:v>
                </c:pt>
                <c:pt idx="662">
                  <c:v>488.1401098901099</c:v>
                </c:pt>
                <c:pt idx="663">
                  <c:v>488.1401098901099</c:v>
                </c:pt>
                <c:pt idx="664">
                  <c:v>488.1401098901099</c:v>
                </c:pt>
                <c:pt idx="665">
                  <c:v>488.1401098901099</c:v>
                </c:pt>
                <c:pt idx="666">
                  <c:v>488.1401098901099</c:v>
                </c:pt>
                <c:pt idx="667">
                  <c:v>488.1401098901099</c:v>
                </c:pt>
                <c:pt idx="668">
                  <c:v>488.1401098901099</c:v>
                </c:pt>
                <c:pt idx="669">
                  <c:v>488.1401098901099</c:v>
                </c:pt>
                <c:pt idx="670">
                  <c:v>488.1401098901099</c:v>
                </c:pt>
                <c:pt idx="671">
                  <c:v>488.1401098901099</c:v>
                </c:pt>
                <c:pt idx="672">
                  <c:v>488.1401098901099</c:v>
                </c:pt>
                <c:pt idx="673">
                  <c:v>488.1401098901099</c:v>
                </c:pt>
                <c:pt idx="674">
                  <c:v>488.1401098901099</c:v>
                </c:pt>
                <c:pt idx="675">
                  <c:v>488.1401098901099</c:v>
                </c:pt>
                <c:pt idx="676">
                  <c:v>488.1401098901099</c:v>
                </c:pt>
                <c:pt idx="677">
                  <c:v>488.1401098901099</c:v>
                </c:pt>
                <c:pt idx="678">
                  <c:v>488.1401098901099</c:v>
                </c:pt>
                <c:pt idx="679">
                  <c:v>488.1401098901099</c:v>
                </c:pt>
                <c:pt idx="680">
                  <c:v>488.1401098901099</c:v>
                </c:pt>
                <c:pt idx="681">
                  <c:v>488.1401098901099</c:v>
                </c:pt>
                <c:pt idx="682">
                  <c:v>488.1401098901099</c:v>
                </c:pt>
                <c:pt idx="683">
                  <c:v>488.1401098901099</c:v>
                </c:pt>
                <c:pt idx="684">
                  <c:v>488.1401098901099</c:v>
                </c:pt>
                <c:pt idx="685">
                  <c:v>488.1401098901099</c:v>
                </c:pt>
                <c:pt idx="686">
                  <c:v>488.1401098901099</c:v>
                </c:pt>
                <c:pt idx="687">
                  <c:v>488.1401098901099</c:v>
                </c:pt>
                <c:pt idx="688">
                  <c:v>488.1401098901099</c:v>
                </c:pt>
                <c:pt idx="689">
                  <c:v>488.1401098901099</c:v>
                </c:pt>
                <c:pt idx="690">
                  <c:v>488.1401098901099</c:v>
                </c:pt>
                <c:pt idx="691">
                  <c:v>488.1401098901099</c:v>
                </c:pt>
                <c:pt idx="692">
                  <c:v>488.1401098901099</c:v>
                </c:pt>
                <c:pt idx="693">
                  <c:v>488.1401098901099</c:v>
                </c:pt>
                <c:pt idx="694">
                  <c:v>488.1401098901099</c:v>
                </c:pt>
                <c:pt idx="695">
                  <c:v>488.1401098901099</c:v>
                </c:pt>
                <c:pt idx="696">
                  <c:v>488.1401098901099</c:v>
                </c:pt>
                <c:pt idx="697">
                  <c:v>488.1401098901099</c:v>
                </c:pt>
                <c:pt idx="698">
                  <c:v>488.1401098901099</c:v>
                </c:pt>
                <c:pt idx="699">
                  <c:v>488.1401098901099</c:v>
                </c:pt>
                <c:pt idx="700">
                  <c:v>488.1401098901099</c:v>
                </c:pt>
                <c:pt idx="701">
                  <c:v>488.1401098901099</c:v>
                </c:pt>
                <c:pt idx="702">
                  <c:v>488.1401098901099</c:v>
                </c:pt>
                <c:pt idx="703">
                  <c:v>488.1401098901099</c:v>
                </c:pt>
                <c:pt idx="704">
                  <c:v>488.1401098901099</c:v>
                </c:pt>
                <c:pt idx="705">
                  <c:v>488.1401098901099</c:v>
                </c:pt>
                <c:pt idx="706">
                  <c:v>488.1401098901099</c:v>
                </c:pt>
                <c:pt idx="707">
                  <c:v>488.1401098901099</c:v>
                </c:pt>
                <c:pt idx="708">
                  <c:v>488.1401098901099</c:v>
                </c:pt>
                <c:pt idx="709">
                  <c:v>488.1401098901099</c:v>
                </c:pt>
                <c:pt idx="710">
                  <c:v>488.1401098901099</c:v>
                </c:pt>
                <c:pt idx="711">
                  <c:v>488.1401098901099</c:v>
                </c:pt>
                <c:pt idx="712">
                  <c:v>488.1401098901099</c:v>
                </c:pt>
                <c:pt idx="713">
                  <c:v>488.1401098901099</c:v>
                </c:pt>
                <c:pt idx="714">
                  <c:v>488.1401098901099</c:v>
                </c:pt>
                <c:pt idx="715">
                  <c:v>488.1401098901099</c:v>
                </c:pt>
                <c:pt idx="716">
                  <c:v>488.1401098901099</c:v>
                </c:pt>
                <c:pt idx="717">
                  <c:v>488.1401098901099</c:v>
                </c:pt>
                <c:pt idx="718">
                  <c:v>488.1401098901099</c:v>
                </c:pt>
                <c:pt idx="719">
                  <c:v>488.1401098901099</c:v>
                </c:pt>
                <c:pt idx="720">
                  <c:v>488.1401098901099</c:v>
                </c:pt>
                <c:pt idx="721">
                  <c:v>488.1401098901099</c:v>
                </c:pt>
                <c:pt idx="722">
                  <c:v>488.1401098901099</c:v>
                </c:pt>
                <c:pt idx="723">
                  <c:v>488.1401098901099</c:v>
                </c:pt>
                <c:pt idx="724">
                  <c:v>488.1401098901099</c:v>
                </c:pt>
                <c:pt idx="725">
                  <c:v>488.1401098901099</c:v>
                </c:pt>
                <c:pt idx="726">
                  <c:v>488.1401098901099</c:v>
                </c:pt>
                <c:pt idx="727">
                  <c:v>488.1401098901099</c:v>
                </c:pt>
                <c:pt idx="728">
                  <c:v>488.1401098901099</c:v>
                </c:pt>
                <c:pt idx="729">
                  <c:v>488.1401098901099</c:v>
                </c:pt>
                <c:pt idx="730">
                  <c:v>997.50190990516455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EE4-9438-B96274F8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96856"/>
        <c:axId val="583597184"/>
      </c:lineChart>
      <c:dateAx>
        <c:axId val="583596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597184"/>
        <c:crosses val="autoZero"/>
        <c:auto val="1"/>
        <c:lblOffset val="100"/>
        <c:baseTimeUnit val="days"/>
      </c:dateAx>
      <c:valAx>
        <c:axId val="5835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596856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0319652574636"/>
          <c:y val="0.84820388779618539"/>
          <c:w val="0.8769681176710673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</xdr:colOff>
      <xdr:row>0</xdr:row>
      <xdr:rowOff>0</xdr:rowOff>
    </xdr:from>
    <xdr:to>
      <xdr:col>4</xdr:col>
      <xdr:colOff>1322293</xdr:colOff>
      <xdr:row>18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2587-3601-4089-8517-10D8CE84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1"/>
  <sheetViews>
    <sheetView showGridLines="0" tabSelected="1" zoomScale="85" zoomScaleNormal="85" workbookViewId="0">
      <selection activeCell="N7" sqref="N7"/>
    </sheetView>
  </sheetViews>
  <sheetFormatPr baseColWidth="10" defaultColWidth="11.5703125" defaultRowHeight="15" x14ac:dyDescent="0.25"/>
  <cols>
    <col min="2" max="2" width="11.5703125" style="1"/>
    <col min="3" max="3" width="21.7109375" style="1" customWidth="1"/>
    <col min="4" max="4" width="23.28515625" style="1" customWidth="1"/>
    <col min="5" max="5" width="22.7109375" style="1" customWidth="1"/>
    <col min="6" max="7" width="24.42578125" style="1" customWidth="1"/>
    <col min="8" max="8" width="24.42578125" style="1" bestFit="1" customWidth="1"/>
    <col min="9" max="9" width="32" style="1" customWidth="1"/>
    <col min="10" max="10" width="21.28515625" style="1" customWidth="1"/>
    <col min="11" max="11" width="22" customWidth="1"/>
    <col min="12" max="12" width="21.28515625" customWidth="1"/>
    <col min="13" max="13" width="23.7109375" customWidth="1"/>
    <col min="14" max="14" width="26.140625" customWidth="1"/>
    <col min="15" max="15" width="27.140625" customWidth="1"/>
    <col min="16" max="16" width="31.42578125" customWidth="1"/>
  </cols>
  <sheetData>
    <row r="1" spans="1:17" ht="15.75" x14ac:dyDescent="0.25">
      <c r="A1" s="10"/>
      <c r="B1" s="10"/>
      <c r="I1" s="17" t="s">
        <v>16</v>
      </c>
      <c r="J1"/>
      <c r="K1" s="1"/>
      <c r="Q1" s="1"/>
    </row>
    <row r="2" spans="1:17" ht="18.75" x14ac:dyDescent="0.3">
      <c r="B2"/>
      <c r="F2" s="17" t="s">
        <v>1</v>
      </c>
      <c r="G2" s="31">
        <v>10000</v>
      </c>
      <c r="H2" s="17" t="s">
        <v>21</v>
      </c>
      <c r="I2" s="34">
        <f>INDEX(E21:E1048576,COUNT(E21:E1048576))</f>
        <v>10909.588604923953</v>
      </c>
      <c r="J2" s="3"/>
      <c r="Q2" s="1"/>
    </row>
    <row r="3" spans="1:17" s="3" customFormat="1" ht="22.9" customHeight="1" x14ac:dyDescent="0.3">
      <c r="A3" s="8"/>
      <c r="B3" s="8"/>
      <c r="C3" s="4"/>
      <c r="D3" s="4"/>
      <c r="E3" s="4"/>
      <c r="F3" s="17" t="s">
        <v>5</v>
      </c>
      <c r="G3" s="31">
        <v>0.05</v>
      </c>
      <c r="H3" s="17" t="s">
        <v>2</v>
      </c>
      <c r="I3" s="34">
        <f>INDEX(H21:H1048576,COUNT(H21:H1048576))</f>
        <v>10896.442506318304</v>
      </c>
      <c r="J3"/>
      <c r="Q3" s="1"/>
    </row>
    <row r="4" spans="1:17" ht="18" customHeight="1" x14ac:dyDescent="0.25">
      <c r="B4"/>
      <c r="F4" s="32"/>
      <c r="G4" s="32"/>
      <c r="H4" s="17" t="s">
        <v>3</v>
      </c>
      <c r="I4" s="34">
        <f>INDEX(K21:K1048576,COUNT(K21:K1048576))</f>
        <v>10883.501909905164</v>
      </c>
      <c r="J4"/>
      <c r="L4" s="21"/>
      <c r="M4" s="23" t="s">
        <v>18</v>
      </c>
      <c r="Q4" s="1"/>
    </row>
    <row r="5" spans="1:17" ht="18" customHeight="1" x14ac:dyDescent="0.25">
      <c r="A5" s="9" t="s">
        <v>15</v>
      </c>
      <c r="L5" s="29"/>
      <c r="M5" s="23" t="s">
        <v>19</v>
      </c>
      <c r="Q5" s="1"/>
    </row>
    <row r="6" spans="1:17" ht="14.25" customHeight="1" x14ac:dyDescent="0.25">
      <c r="A6" s="5"/>
      <c r="H6"/>
      <c r="K6" s="1"/>
      <c r="Q6" s="1"/>
    </row>
    <row r="7" spans="1:17" x14ac:dyDescent="0.25">
      <c r="H7" s="12" t="s">
        <v>20</v>
      </c>
      <c r="I7" s="30"/>
      <c r="J7" s="15"/>
      <c r="K7" s="1"/>
      <c r="Q7" s="1"/>
    </row>
    <row r="8" spans="1:17" x14ac:dyDescent="0.25">
      <c r="H8" s="13"/>
      <c r="I8" s="30"/>
      <c r="J8"/>
    </row>
    <row r="9" spans="1:17" x14ac:dyDescent="0.25">
      <c r="H9"/>
      <c r="I9"/>
      <c r="J9"/>
    </row>
    <row r="11" spans="1:17" x14ac:dyDescent="0.25">
      <c r="B11"/>
      <c r="C11" s="11"/>
      <c r="D11" s="11"/>
    </row>
    <row r="12" spans="1:17" x14ac:dyDescent="0.25">
      <c r="A12" s="6"/>
    </row>
    <row r="13" spans="1:17" x14ac:dyDescent="0.25">
      <c r="A13" s="7"/>
    </row>
    <row r="14" spans="1:17" x14ac:dyDescent="0.25">
      <c r="A14" s="7"/>
    </row>
    <row r="17" spans="1:15" x14ac:dyDescent="0.25">
      <c r="F17" s="14"/>
      <c r="G17" s="14"/>
    </row>
    <row r="18" spans="1:15" x14ac:dyDescent="0.25">
      <c r="A18" s="6"/>
    </row>
    <row r="19" spans="1:15" x14ac:dyDescent="0.25">
      <c r="B19"/>
    </row>
    <row r="20" spans="1:15" s="2" customFormat="1" ht="36" customHeight="1" x14ac:dyDescent="0.25">
      <c r="A20" s="18" t="s">
        <v>0</v>
      </c>
      <c r="B20" s="19" t="s">
        <v>6</v>
      </c>
      <c r="C20" s="19" t="s">
        <v>7</v>
      </c>
      <c r="D20" s="19" t="s">
        <v>8</v>
      </c>
      <c r="E20" s="19" t="s">
        <v>9</v>
      </c>
      <c r="F20" s="19" t="s">
        <v>10</v>
      </c>
      <c r="G20" s="19" t="s">
        <v>11</v>
      </c>
      <c r="H20" s="19" t="s">
        <v>12</v>
      </c>
      <c r="I20" s="19" t="s">
        <v>13</v>
      </c>
      <c r="J20" s="19" t="s">
        <v>14</v>
      </c>
      <c r="K20" s="19" t="s">
        <v>9</v>
      </c>
    </row>
    <row r="21" spans="1:15" x14ac:dyDescent="0.25">
      <c r="A21" s="20">
        <v>40179</v>
      </c>
      <c r="B21" s="33">
        <f>_xlfn.IFNA(INDEX('Ein- und Auszahlungen'!B:B,MATCH(A21,'Ein- und Auszahlungen'!A:A,0)),0)</f>
        <v>0</v>
      </c>
      <c r="C21" s="34"/>
      <c r="D21" s="34"/>
      <c r="E21" s="34">
        <f>G2</f>
        <v>10000</v>
      </c>
      <c r="F21" s="34"/>
      <c r="G21" s="34"/>
      <c r="H21" s="34">
        <f>G2</f>
        <v>10000</v>
      </c>
      <c r="I21" s="34"/>
      <c r="J21" s="34"/>
      <c r="K21" s="34">
        <f>G2</f>
        <v>10000</v>
      </c>
    </row>
    <row r="22" spans="1:15" x14ac:dyDescent="0.25">
      <c r="A22" s="20">
        <f>A21+1</f>
        <v>40180</v>
      </c>
      <c r="B22" s="33">
        <f>_xlfn.IFNA(INDEX('Ein- und Auszahlungen'!B:B,MATCH(A22,'Ein- und Auszahlungen'!A:A,0)),0)</f>
        <v>0</v>
      </c>
      <c r="C22" s="34">
        <f t="shared" ref="C22:C85" si="0">E21*G$3/_xlfn.DAYS(DATE(YEAR(A22)+1,1,1),DATE(YEAR(A22),1,1))</f>
        <v>1.3698630136986301</v>
      </c>
      <c r="D22" s="34">
        <f>SUM(C$21:C22)</f>
        <v>1.3698630136986301</v>
      </c>
      <c r="E22" s="34">
        <f t="shared" ref="E22:E85" si="1">C22+E21 + $B22</f>
        <v>10001.369863013699</v>
      </c>
      <c r="F22" s="34">
        <f>IF(AND(OR(MONTH(A22) = MONTH(A$21), MONTH(A22) = MOD(MONTH(A$21)+6, 12)), DAY(A22) = DAY(A$21)),AVERAGEIF(A$21:A21,"&gt;"&amp; A22 - _xlfn.DAYS(A22,DATE(YEAR(A22),MONTH(A22)-6,DAY(A22))),H$21:H21)*G$3/2,0)</f>
        <v>0</v>
      </c>
      <c r="G22" s="34">
        <f>SUM(F$21:F22)</f>
        <v>0</v>
      </c>
      <c r="H22" s="34">
        <f t="shared" ref="H22:H85" si="2">F22+H21 + $B22</f>
        <v>10000</v>
      </c>
      <c r="I22" s="34">
        <f>IF(AND(MONTH(A22) = MONTH(A$21), DAY(A22) = DAY(A$21)),AVERAGEIF(A$21:A21,"&gt;"&amp; A22 - _xlfn.DAYS(DATE(YEAR(A22)+1,1,1),DATE(YEAR(A22),1,1)),K$21:K21)*G$3,0)</f>
        <v>0</v>
      </c>
      <c r="J22" s="34">
        <f>SUM(I$21:I22)</f>
        <v>0</v>
      </c>
      <c r="K22" s="34">
        <f t="shared" ref="K22:K85" si="3">I22+K21+$B22</f>
        <v>10000</v>
      </c>
    </row>
    <row r="23" spans="1:15" x14ac:dyDescent="0.25">
      <c r="A23" s="20">
        <f t="shared" ref="A23:A86" si="4">A22+1</f>
        <v>40181</v>
      </c>
      <c r="B23" s="33">
        <f>_xlfn.IFNA(INDEX('Ein- und Auszahlungen'!B:B,MATCH(A23,'Ein- und Auszahlungen'!A:A,0)),0)</f>
        <v>0</v>
      </c>
      <c r="C23" s="34">
        <f t="shared" si="0"/>
        <v>1.3700506661662601</v>
      </c>
      <c r="D23" s="34">
        <f>SUM(C$21:C23)</f>
        <v>2.7399136798648902</v>
      </c>
      <c r="E23" s="34">
        <f t="shared" si="1"/>
        <v>10002.739913679865</v>
      </c>
      <c r="F23" s="34">
        <f>IF(AND(OR(MONTH(A23) = MONTH(A$21), MONTH(A23) = MOD(MONTH(A$21)+6, 12)), DAY(A23) = DAY(A$21)),AVERAGEIF(A$21:A22,"&gt;"&amp; A23 - _xlfn.DAYS(A23,DATE(YEAR(A23),MONTH(A23)-6,DAY(A23))),H$21:H22)*G$3/2,0)</f>
        <v>0</v>
      </c>
      <c r="G23" s="34">
        <f>SUM(F$21:F23)</f>
        <v>0</v>
      </c>
      <c r="H23" s="34">
        <f t="shared" si="2"/>
        <v>10000</v>
      </c>
      <c r="I23" s="34">
        <f>IF(AND(MONTH(A23) = MONTH(A$21), DAY(A23) = DAY(A$21)),AVERAGEIF(A$21:A22,"&gt;"&amp; A23 - _xlfn.DAYS(DATE(YEAR(A23)+1,1,1),DATE(YEAR(A23),1,1)),K$21:K22)*G$3,0)</f>
        <v>0</v>
      </c>
      <c r="J23" s="34">
        <f>SUM(I$21:I23)</f>
        <v>0</v>
      </c>
      <c r="K23" s="34">
        <f t="shared" si="3"/>
        <v>10000</v>
      </c>
    </row>
    <row r="24" spans="1:15" x14ac:dyDescent="0.25">
      <c r="A24" s="20">
        <f t="shared" si="4"/>
        <v>40182</v>
      </c>
      <c r="B24" s="33">
        <f>_xlfn.IFNA(INDEX('Ein- und Auszahlungen'!B:B,MATCH(A24,'Ein- und Auszahlungen'!A:A,0)),0)</f>
        <v>0</v>
      </c>
      <c r="C24" s="34">
        <f t="shared" si="0"/>
        <v>1.3702383443397077</v>
      </c>
      <c r="D24" s="34">
        <f>SUM(C$21:C24)</f>
        <v>4.1101520242045977</v>
      </c>
      <c r="E24" s="34">
        <f t="shared" si="1"/>
        <v>10004.110152024205</v>
      </c>
      <c r="F24" s="34">
        <f>IF(AND(OR(MONTH(A24) = MONTH(A$21), MONTH(A24) = MOD(MONTH(A$21)+6, 12)), DAY(A24) = DAY(A$21)),AVERAGEIF(A$21:A23,"&gt;"&amp; A24 - _xlfn.DAYS(A24,DATE(YEAR(A24),MONTH(A24)-6,DAY(A24))),H$21:H23)*G$3/2,0)</f>
        <v>0</v>
      </c>
      <c r="G24" s="34">
        <f>SUM(F$21:F24)</f>
        <v>0</v>
      </c>
      <c r="H24" s="34">
        <f t="shared" si="2"/>
        <v>10000</v>
      </c>
      <c r="I24" s="34">
        <f>IF(AND(MONTH(A24) = MONTH(A$21), DAY(A24) = DAY(A$21)),AVERAGEIF(A$21:A23,"&gt;"&amp; A24 - _xlfn.DAYS(DATE(YEAR(A24)+1,1,1),DATE(YEAR(A24),1,1)),K$21:K23)*G$3,0)</f>
        <v>0</v>
      </c>
      <c r="J24" s="34">
        <f>SUM(I$21:I24)</f>
        <v>0</v>
      </c>
      <c r="K24" s="34">
        <f t="shared" si="3"/>
        <v>10000</v>
      </c>
    </row>
    <row r="25" spans="1:15" x14ac:dyDescent="0.25">
      <c r="A25" s="20">
        <f t="shared" si="4"/>
        <v>40183</v>
      </c>
      <c r="B25" s="33">
        <f>_xlfn.IFNA(INDEX('Ein- und Auszahlungen'!B:B,MATCH(A25,'Ein- und Auszahlungen'!A:A,0)),0)</f>
        <v>0</v>
      </c>
      <c r="C25" s="34">
        <f t="shared" si="0"/>
        <v>1.3704260482224937</v>
      </c>
      <c r="D25" s="34">
        <f>SUM(C$21:C25)</f>
        <v>5.4805780724270914</v>
      </c>
      <c r="E25" s="34">
        <f t="shared" si="1"/>
        <v>10005.480578072427</v>
      </c>
      <c r="F25" s="34">
        <f>IF(AND(OR(MONTH(A25) = MONTH(A$21), MONTH(A25) = MOD(MONTH(A$21)+6, 12)), DAY(A25) = DAY(A$21)),AVERAGEIF(A$21:A24,"&gt;"&amp; A25 - _xlfn.DAYS(A25,DATE(YEAR(A25),MONTH(A25)-6,DAY(A25))),H$21:H24)*G$3/2,0)</f>
        <v>0</v>
      </c>
      <c r="G25" s="34">
        <f>SUM(F$21:F25)</f>
        <v>0</v>
      </c>
      <c r="H25" s="34">
        <f t="shared" si="2"/>
        <v>10000</v>
      </c>
      <c r="I25" s="34">
        <f>IF(AND(MONTH(A25) = MONTH(A$21), DAY(A25) = DAY(A$21)),AVERAGEIF(A$21:A24,"&gt;"&amp; A25 - _xlfn.DAYS(DATE(YEAR(A25)+1,1,1),DATE(YEAR(A25),1,1)),K$21:K24)*G$3,0)</f>
        <v>0</v>
      </c>
      <c r="J25" s="34">
        <f>SUM(I$21:I25)</f>
        <v>0</v>
      </c>
      <c r="K25" s="34">
        <f t="shared" si="3"/>
        <v>10000</v>
      </c>
    </row>
    <row r="26" spans="1:15" x14ac:dyDescent="0.25">
      <c r="A26" s="20">
        <f t="shared" si="4"/>
        <v>40184</v>
      </c>
      <c r="B26" s="33">
        <f>_xlfn.IFNA(INDEX('Ein- und Auszahlungen'!B:B,MATCH(A26,'Ein- und Auszahlungen'!A:A,0)),0)</f>
        <v>0</v>
      </c>
      <c r="C26" s="34">
        <f t="shared" si="0"/>
        <v>1.3706137778181409</v>
      </c>
      <c r="D26" s="34">
        <f>SUM(C$21:C26)</f>
        <v>6.8511918502452325</v>
      </c>
      <c r="E26" s="34">
        <f t="shared" si="1"/>
        <v>10006.851191850246</v>
      </c>
      <c r="F26" s="34">
        <f>IF(AND(OR(MONTH(A26) = MONTH(A$21), MONTH(A26) = MOD(MONTH(A$21)+6, 12)), DAY(A26) = DAY(A$21)),AVERAGEIF(A$21:A25,"&gt;"&amp; A26 - _xlfn.DAYS(A26,DATE(YEAR(A26),MONTH(A26)-6,DAY(A26))),H$21:H25)*G$3/2,0)</f>
        <v>0</v>
      </c>
      <c r="G26" s="34">
        <f>SUM(F$21:F26)</f>
        <v>0</v>
      </c>
      <c r="H26" s="34">
        <f t="shared" si="2"/>
        <v>10000</v>
      </c>
      <c r="I26" s="34">
        <f>IF(AND(MONTH(A26) = MONTH(A$21), DAY(A26) = DAY(A$21)),AVERAGEIF(A$21:A25,"&gt;"&amp; A26 - _xlfn.DAYS(DATE(YEAR(A26)+1,1,1),DATE(YEAR(A26),1,1)),K$21:K25)*G$3,0)</f>
        <v>0</v>
      </c>
      <c r="J26" s="34">
        <f>SUM(I$21:I26)</f>
        <v>0</v>
      </c>
      <c r="K26" s="34">
        <f t="shared" si="3"/>
        <v>10000</v>
      </c>
    </row>
    <row r="27" spans="1:15" x14ac:dyDescent="0.25">
      <c r="A27" s="20">
        <f t="shared" si="4"/>
        <v>40185</v>
      </c>
      <c r="B27" s="33">
        <f>_xlfn.IFNA(INDEX('Ein- und Auszahlungen'!B:B,MATCH(A27,'Ein- und Auszahlungen'!A:A,0)),0)</f>
        <v>0</v>
      </c>
      <c r="C27" s="34">
        <f t="shared" si="0"/>
        <v>1.3708015331301708</v>
      </c>
      <c r="D27" s="34">
        <f>SUM(C$21:C27)</f>
        <v>8.2219933833754038</v>
      </c>
      <c r="E27" s="34">
        <f t="shared" si="1"/>
        <v>10008.221993383377</v>
      </c>
      <c r="F27" s="34">
        <f>IF(AND(OR(MONTH(A27) = MONTH(A$21), MONTH(A27) = MOD(MONTH(A$21)+6, 12)), DAY(A27) = DAY(A$21)),AVERAGEIF(A$21:A26,"&gt;"&amp; A27 - _xlfn.DAYS(A27,DATE(YEAR(A27),MONTH(A27)-6,DAY(A27))),H$21:H26)*G$3/2,0)</f>
        <v>0</v>
      </c>
      <c r="G27" s="34">
        <f>SUM(F$21:F27)</f>
        <v>0</v>
      </c>
      <c r="H27" s="34">
        <f t="shared" si="2"/>
        <v>10000</v>
      </c>
      <c r="I27" s="34">
        <f>IF(AND(MONTH(A27) = MONTH(A$21), DAY(A27) = DAY(A$21)),AVERAGEIF(A$21:A26,"&gt;"&amp; A27 - _xlfn.DAYS(DATE(YEAR(A27)+1,1,1),DATE(YEAR(A27),1,1)),K$21:K26)*G$3,0)</f>
        <v>0</v>
      </c>
      <c r="J27" s="34">
        <f>SUM(I$21:I27)</f>
        <v>0</v>
      </c>
      <c r="K27" s="34">
        <f t="shared" si="3"/>
        <v>10000</v>
      </c>
    </row>
    <row r="28" spans="1:15" x14ac:dyDescent="0.25">
      <c r="A28" s="20">
        <f t="shared" si="4"/>
        <v>40186</v>
      </c>
      <c r="B28" s="33">
        <f>_xlfn.IFNA(INDEX('Ein- und Auszahlungen'!B:B,MATCH(A28,'Ein- und Auszahlungen'!A:A,0)),0)</f>
        <v>0</v>
      </c>
      <c r="C28" s="34">
        <f t="shared" si="0"/>
        <v>1.3709893141621063</v>
      </c>
      <c r="D28" s="34">
        <f>SUM(C$21:C28)</f>
        <v>9.5929826975375097</v>
      </c>
      <c r="E28" s="34">
        <f t="shared" si="1"/>
        <v>10009.592982697539</v>
      </c>
      <c r="F28" s="34">
        <f>IF(AND(OR(MONTH(A28) = MONTH(A$21), MONTH(A28) = MOD(MONTH(A$21)+6, 12)), DAY(A28) = DAY(A$21)),AVERAGEIF(A$21:A27,"&gt;"&amp; A28 - _xlfn.DAYS(A28,DATE(YEAR(A28),MONTH(A28)-6,DAY(A28))),H$21:H27)*G$3/2,0)</f>
        <v>0</v>
      </c>
      <c r="G28" s="34">
        <f>SUM(F$21:F28)</f>
        <v>0</v>
      </c>
      <c r="H28" s="34">
        <f t="shared" si="2"/>
        <v>10000</v>
      </c>
      <c r="I28" s="34">
        <f>IF(AND(MONTH(A28) = MONTH(A$21), DAY(A28) = DAY(A$21)),AVERAGEIF(A$21:A27,"&gt;"&amp; A28 - _xlfn.DAYS(DATE(YEAR(A28)+1,1,1),DATE(YEAR(A28),1,1)),K$21:K27)*G$3,0)</f>
        <v>0</v>
      </c>
      <c r="J28" s="34">
        <f>SUM(I$21:I28)</f>
        <v>0</v>
      </c>
      <c r="K28" s="34">
        <f t="shared" si="3"/>
        <v>10000</v>
      </c>
    </row>
    <row r="29" spans="1:15" x14ac:dyDescent="0.25">
      <c r="A29" s="20">
        <f t="shared" si="4"/>
        <v>40187</v>
      </c>
      <c r="B29" s="33">
        <f>_xlfn.IFNA(INDEX('Ein- und Auszahlungen'!B:B,MATCH(A29,'Ein- und Auszahlungen'!A:A,0)),0)</f>
        <v>0</v>
      </c>
      <c r="C29" s="34">
        <f t="shared" si="0"/>
        <v>1.3711771209174712</v>
      </c>
      <c r="D29" s="34">
        <f>SUM(C$21:C29)</f>
        <v>10.964159818454981</v>
      </c>
      <c r="E29" s="34">
        <f t="shared" si="1"/>
        <v>10010.964159818457</v>
      </c>
      <c r="F29" s="34">
        <f>IF(AND(OR(MONTH(A29) = MONTH(A$21), MONTH(A29) = MOD(MONTH(A$21)+6, 12)), DAY(A29) = DAY(A$21)),AVERAGEIF(A$21:A28,"&gt;"&amp; A29 - _xlfn.DAYS(A29,DATE(YEAR(A29),MONTH(A29)-6,DAY(A29))),H$21:H28)*G$3/2,0)</f>
        <v>0</v>
      </c>
      <c r="G29" s="34">
        <f>SUM(F$21:F29)</f>
        <v>0</v>
      </c>
      <c r="H29" s="34">
        <f t="shared" si="2"/>
        <v>10000</v>
      </c>
      <c r="I29" s="34">
        <f>IF(AND(MONTH(A29) = MONTH(A$21), DAY(A29) = DAY(A$21)),AVERAGEIF(A$21:A28,"&gt;"&amp; A29 - _xlfn.DAYS(DATE(YEAR(A29)+1,1,1),DATE(YEAR(A29),1,1)),K$21:K28)*G$3,0)</f>
        <v>0</v>
      </c>
      <c r="J29" s="34">
        <f>SUM(I$21:I29)</f>
        <v>0</v>
      </c>
      <c r="K29" s="34">
        <f t="shared" si="3"/>
        <v>10000</v>
      </c>
    </row>
    <row r="30" spans="1:15" x14ac:dyDescent="0.25">
      <c r="A30" s="20">
        <f t="shared" si="4"/>
        <v>40188</v>
      </c>
      <c r="B30" s="33">
        <f>_xlfn.IFNA(INDEX('Ein- und Auszahlungen'!B:B,MATCH(A30,'Ein- und Auszahlungen'!A:A,0)),0)</f>
        <v>0</v>
      </c>
      <c r="C30" s="34">
        <f t="shared" si="0"/>
        <v>1.3713649533997887</v>
      </c>
      <c r="D30" s="34">
        <f>SUM(C$21:C30)</f>
        <v>12.33552477185477</v>
      </c>
      <c r="E30" s="34">
        <f t="shared" si="1"/>
        <v>10012.335524771857</v>
      </c>
      <c r="F30" s="34">
        <f>IF(AND(OR(MONTH(A30) = MONTH(A$21), MONTH(A30) = MOD(MONTH(A$21)+6, 12)), DAY(A30) = DAY(A$21)),AVERAGEIF(A$21:A29,"&gt;"&amp; A30 - _xlfn.DAYS(A30,DATE(YEAR(A30),MONTH(A30)-6,DAY(A30))),H$21:H29)*G$3/2,0)</f>
        <v>0</v>
      </c>
      <c r="G30" s="34">
        <f>SUM(F$21:F30)</f>
        <v>0</v>
      </c>
      <c r="H30" s="34">
        <f t="shared" si="2"/>
        <v>10000</v>
      </c>
      <c r="I30" s="34">
        <f>IF(AND(MONTH(A30) = MONTH(A$21), DAY(A30) = DAY(A$21)),AVERAGEIF(A$21:A29,"&gt;"&amp; A30 - _xlfn.DAYS(DATE(YEAR(A30)+1,1,1),DATE(YEAR(A30),1,1)),K$21:K29)*G$3,0)</f>
        <v>0</v>
      </c>
      <c r="J30" s="34">
        <f>SUM(I$21:I30)</f>
        <v>0</v>
      </c>
      <c r="K30" s="34">
        <f t="shared" si="3"/>
        <v>10000</v>
      </c>
    </row>
    <row r="31" spans="1:15" x14ac:dyDescent="0.25">
      <c r="A31" s="20">
        <f t="shared" si="4"/>
        <v>40189</v>
      </c>
      <c r="B31" s="33">
        <f>_xlfn.IFNA(INDEX('Ein- und Auszahlungen'!B:B,MATCH(A31,'Ein- und Auszahlungen'!A:A,0)),0)</f>
        <v>0</v>
      </c>
      <c r="C31" s="34">
        <f t="shared" si="0"/>
        <v>1.3715528116125832</v>
      </c>
      <c r="D31" s="34">
        <f>SUM(C$21:C31)</f>
        <v>13.707077583467353</v>
      </c>
      <c r="E31" s="34">
        <f t="shared" si="1"/>
        <v>10013.707077583469</v>
      </c>
      <c r="F31" s="34">
        <f>IF(AND(OR(MONTH(A31) = MONTH(A$21), MONTH(A31) = MOD(MONTH(A$21)+6, 12)), DAY(A31) = DAY(A$21)),AVERAGEIF(A$21:A30,"&gt;"&amp; A31 - _xlfn.DAYS(A31,DATE(YEAR(A31),MONTH(A31)-6,DAY(A31))),H$21:H30)*G$3/2,0)</f>
        <v>0</v>
      </c>
      <c r="G31" s="34">
        <f>SUM(F$21:F31)</f>
        <v>0</v>
      </c>
      <c r="H31" s="34">
        <f t="shared" si="2"/>
        <v>10000</v>
      </c>
      <c r="I31" s="34">
        <f>IF(AND(MONTH(A31) = MONTH(A$21), DAY(A31) = DAY(A$21)),AVERAGEIF(A$21:A30,"&gt;"&amp; A31 - _xlfn.DAYS(DATE(YEAR(A31)+1,1,1),DATE(YEAR(A31),1,1)),K$21:K30)*G$3,0)</f>
        <v>0</v>
      </c>
      <c r="J31" s="34">
        <f>SUM(I$21:I31)</f>
        <v>0</v>
      </c>
      <c r="K31" s="34">
        <f t="shared" si="3"/>
        <v>10000</v>
      </c>
    </row>
    <row r="32" spans="1:15" x14ac:dyDescent="0.25">
      <c r="A32" s="20">
        <f t="shared" si="4"/>
        <v>40190</v>
      </c>
      <c r="B32" s="33">
        <f>_xlfn.IFNA(INDEX('Ein- und Auszahlungen'!B:B,MATCH(A32,'Ein- und Auszahlungen'!A:A,0)),0)</f>
        <v>0</v>
      </c>
      <c r="C32" s="34">
        <f t="shared" si="0"/>
        <v>1.3717406955593794</v>
      </c>
      <c r="D32" s="34">
        <f>SUM(C$21:C32)</f>
        <v>15.078818279026732</v>
      </c>
      <c r="E32" s="34">
        <f t="shared" si="1"/>
        <v>10015.078818279029</v>
      </c>
      <c r="F32" s="34">
        <f>IF(AND(OR(MONTH(A32) = MONTH(A$21), MONTH(A32) = MOD(MONTH(A$21)+6, 12)), DAY(A32) = DAY(A$21)),AVERAGEIF(A$21:A31,"&gt;"&amp; A32 - _xlfn.DAYS(A32,DATE(YEAR(A32),MONTH(A32)-6,DAY(A32))),H$21:H31)*G$3/2,0)</f>
        <v>0</v>
      </c>
      <c r="G32" s="34">
        <f>SUM(F$21:F32)</f>
        <v>0</v>
      </c>
      <c r="H32" s="34">
        <f t="shared" si="2"/>
        <v>10000</v>
      </c>
      <c r="I32" s="34">
        <f>IF(AND(MONTH(A32) = MONTH(A$21), DAY(A32) = DAY(A$21)),AVERAGEIF(A$21:A31,"&gt;"&amp; A32 - _xlfn.DAYS(DATE(YEAR(A32)+1,1,1),DATE(YEAR(A32),1,1)),K$21:K31)*G$3,0)</f>
        <v>0</v>
      </c>
      <c r="J32" s="34">
        <f>SUM(I$21:I32)</f>
        <v>0</v>
      </c>
      <c r="K32" s="34">
        <f t="shared" si="3"/>
        <v>10000</v>
      </c>
      <c r="O32" s="7"/>
    </row>
    <row r="33" spans="1:15" x14ac:dyDescent="0.25">
      <c r="A33" s="20">
        <f t="shared" si="4"/>
        <v>40191</v>
      </c>
      <c r="B33" s="33">
        <f>_xlfn.IFNA(INDEX('Ein- und Auszahlungen'!B:B,MATCH(A33,'Ein- und Auszahlungen'!A:A,0)),0)</f>
        <v>0</v>
      </c>
      <c r="C33" s="34">
        <f t="shared" si="0"/>
        <v>1.3719286052437027</v>
      </c>
      <c r="D33" s="34">
        <f>SUM(C$21:C33)</f>
        <v>16.450746884270437</v>
      </c>
      <c r="E33" s="34">
        <f t="shared" si="1"/>
        <v>10016.450746884273</v>
      </c>
      <c r="F33" s="34">
        <f>IF(AND(OR(MONTH(A33) = MONTH(A$21), MONTH(A33) = MOD(MONTH(A$21)+6, 12)), DAY(A33) = DAY(A$21)),AVERAGEIF(A$21:A32,"&gt;"&amp; A33 - _xlfn.DAYS(A33,DATE(YEAR(A33),MONTH(A33)-6,DAY(A33))),H$21:H32)*G$3/2,0)</f>
        <v>0</v>
      </c>
      <c r="G33" s="34">
        <f>SUM(F$21:F33)</f>
        <v>0</v>
      </c>
      <c r="H33" s="34">
        <f t="shared" si="2"/>
        <v>10000</v>
      </c>
      <c r="I33" s="34">
        <f>IF(AND(MONTH(A33) = MONTH(A$21), DAY(A33) = DAY(A$21)),AVERAGEIF(A$21:A32,"&gt;"&amp; A33 - _xlfn.DAYS(DATE(YEAR(A33)+1,1,1),DATE(YEAR(A33),1,1)),K$21:K32)*G$3,0)</f>
        <v>0</v>
      </c>
      <c r="J33" s="34">
        <f>SUM(I$21:I33)</f>
        <v>0</v>
      </c>
      <c r="K33" s="34">
        <f t="shared" si="3"/>
        <v>10000</v>
      </c>
      <c r="O33" s="7"/>
    </row>
    <row r="34" spans="1:15" x14ac:dyDescent="0.25">
      <c r="A34" s="20">
        <f t="shared" si="4"/>
        <v>40192</v>
      </c>
      <c r="B34" s="33">
        <f>_xlfn.IFNA(INDEX('Ein- und Auszahlungen'!B:B,MATCH(A34,'Ein- und Auszahlungen'!A:A,0)),0)</f>
        <v>0</v>
      </c>
      <c r="C34" s="34">
        <f t="shared" si="0"/>
        <v>1.3721165406690785</v>
      </c>
      <c r="D34" s="34">
        <f>SUM(C$21:C34)</f>
        <v>17.822863424939516</v>
      </c>
      <c r="E34" s="34">
        <f t="shared" si="1"/>
        <v>10017.822863424943</v>
      </c>
      <c r="F34" s="34">
        <f>IF(AND(OR(MONTH(A34) = MONTH(A$21), MONTH(A34) = MOD(MONTH(A$21)+6, 12)), DAY(A34) = DAY(A$21)),AVERAGEIF(A$21:A33,"&gt;"&amp; A34 - _xlfn.DAYS(A34,DATE(YEAR(A34),MONTH(A34)-6,DAY(A34))),H$21:H33)*G$3/2,0)</f>
        <v>0</v>
      </c>
      <c r="G34" s="34">
        <f>SUM(F$21:F34)</f>
        <v>0</v>
      </c>
      <c r="H34" s="34">
        <f t="shared" si="2"/>
        <v>10000</v>
      </c>
      <c r="I34" s="34">
        <f>IF(AND(MONTH(A34) = MONTH(A$21), DAY(A34) = DAY(A$21)),AVERAGEIF(A$21:A33,"&gt;"&amp; A34 - _xlfn.DAYS(DATE(YEAR(A34)+1,1,1),DATE(YEAR(A34),1,1)),K$21:K33)*G$3,0)</f>
        <v>0</v>
      </c>
      <c r="J34" s="34">
        <f>SUM(I$21:I34)</f>
        <v>0</v>
      </c>
      <c r="K34" s="34">
        <f t="shared" si="3"/>
        <v>10000</v>
      </c>
    </row>
    <row r="35" spans="1:15" x14ac:dyDescent="0.25">
      <c r="A35" s="20">
        <f t="shared" si="4"/>
        <v>40193</v>
      </c>
      <c r="B35" s="33">
        <f>_xlfn.IFNA(INDEX('Ein- und Auszahlungen'!B:B,MATCH(A35,'Ein- und Auszahlungen'!A:A,0)),0)</f>
        <v>0</v>
      </c>
      <c r="C35" s="34">
        <f t="shared" si="0"/>
        <v>1.3723045018390334</v>
      </c>
      <c r="D35" s="34">
        <f>SUM(C$21:C35)</f>
        <v>19.195167926778549</v>
      </c>
      <c r="E35" s="34">
        <f t="shared" si="1"/>
        <v>10019.195167926782</v>
      </c>
      <c r="F35" s="34">
        <f>IF(AND(OR(MONTH(A35) = MONTH(A$21), MONTH(A35) = MOD(MONTH(A$21)+6, 12)), DAY(A35) = DAY(A$21)),AVERAGEIF(A$21:A34,"&gt;"&amp; A35 - _xlfn.DAYS(A35,DATE(YEAR(A35),MONTH(A35)-6,DAY(A35))),H$21:H34)*G$3/2,0)</f>
        <v>0</v>
      </c>
      <c r="G35" s="34">
        <f>SUM(F$21:F35)</f>
        <v>0</v>
      </c>
      <c r="H35" s="34">
        <f t="shared" si="2"/>
        <v>10000</v>
      </c>
      <c r="I35" s="34">
        <f>IF(AND(MONTH(A35) = MONTH(A$21), DAY(A35) = DAY(A$21)),AVERAGEIF(A$21:A34,"&gt;"&amp; A35 - _xlfn.DAYS(DATE(YEAR(A35)+1,1,1),DATE(YEAR(A35),1,1)),K$21:K34)*G$3,0)</f>
        <v>0</v>
      </c>
      <c r="J35" s="34">
        <f>SUM(I$21:I35)</f>
        <v>0</v>
      </c>
      <c r="K35" s="34">
        <f t="shared" si="3"/>
        <v>10000</v>
      </c>
    </row>
    <row r="36" spans="1:15" x14ac:dyDescent="0.25">
      <c r="A36" s="20">
        <f t="shared" si="4"/>
        <v>40194</v>
      </c>
      <c r="B36" s="33">
        <f>_xlfn.IFNA(INDEX('Ein- und Auszahlungen'!B:B,MATCH(A36,'Ein- und Auszahlungen'!A:A,0)),0)</f>
        <v>0</v>
      </c>
      <c r="C36" s="34">
        <f t="shared" si="0"/>
        <v>1.3724924887570935</v>
      </c>
      <c r="D36" s="34">
        <f>SUM(C$21:C36)</f>
        <v>20.567660415535642</v>
      </c>
      <c r="E36" s="34">
        <f t="shared" si="1"/>
        <v>10020.56766041554</v>
      </c>
      <c r="F36" s="34">
        <f>IF(AND(OR(MONTH(A36) = MONTH(A$21), MONTH(A36) = MOD(MONTH(A$21)+6, 12)), DAY(A36) = DAY(A$21)),AVERAGEIF(A$21:A35,"&gt;"&amp; A36 - _xlfn.DAYS(A36,DATE(YEAR(A36),MONTH(A36)-6,DAY(A36))),H$21:H35)*G$3/2,0)</f>
        <v>0</v>
      </c>
      <c r="G36" s="34">
        <f>SUM(F$21:F36)</f>
        <v>0</v>
      </c>
      <c r="H36" s="34">
        <f t="shared" si="2"/>
        <v>10000</v>
      </c>
      <c r="I36" s="34">
        <f>IF(AND(MONTH(A36) = MONTH(A$21), DAY(A36) = DAY(A$21)),AVERAGEIF(A$21:A35,"&gt;"&amp; A36 - _xlfn.DAYS(DATE(YEAR(A36)+1,1,1),DATE(YEAR(A36),1,1)),K$21:K35)*G$3,0)</f>
        <v>0</v>
      </c>
      <c r="J36" s="34">
        <f>SUM(I$21:I36)</f>
        <v>0</v>
      </c>
      <c r="K36" s="34">
        <f t="shared" si="3"/>
        <v>10000</v>
      </c>
    </row>
    <row r="37" spans="1:15" x14ac:dyDescent="0.25">
      <c r="A37" s="20">
        <f t="shared" si="4"/>
        <v>40195</v>
      </c>
      <c r="B37" s="33">
        <f>_xlfn.IFNA(INDEX('Ein- und Auszahlungen'!B:B,MATCH(A37,'Ein- und Auszahlungen'!A:A,0)),0)</f>
        <v>0</v>
      </c>
      <c r="C37" s="34">
        <f t="shared" si="0"/>
        <v>1.3726805014267864</v>
      </c>
      <c r="D37" s="34">
        <f>SUM(C$21:C37)</f>
        <v>21.940340916962427</v>
      </c>
      <c r="E37" s="34">
        <f t="shared" si="1"/>
        <v>10021.940340916966</v>
      </c>
      <c r="F37" s="34">
        <f>IF(AND(OR(MONTH(A37) = MONTH(A$21), MONTH(A37) = MOD(MONTH(A$21)+6, 12)), DAY(A37) = DAY(A$21)),AVERAGEIF(A$21:A36,"&gt;"&amp; A37 - _xlfn.DAYS(A37,DATE(YEAR(A37),MONTH(A37)-6,DAY(A37))),H$21:H36)*G$3/2,0)</f>
        <v>0</v>
      </c>
      <c r="G37" s="34">
        <f>SUM(F$21:F37)</f>
        <v>0</v>
      </c>
      <c r="H37" s="34">
        <f t="shared" si="2"/>
        <v>10000</v>
      </c>
      <c r="I37" s="34">
        <f>IF(AND(MONTH(A37) = MONTH(A$21), DAY(A37) = DAY(A$21)),AVERAGEIF(A$21:A36,"&gt;"&amp; A37 - _xlfn.DAYS(DATE(YEAR(A37)+1,1,1),DATE(YEAR(A37),1,1)),K$21:K36)*G$3,0)</f>
        <v>0</v>
      </c>
      <c r="J37" s="34">
        <f>SUM(I$21:I37)</f>
        <v>0</v>
      </c>
      <c r="K37" s="34">
        <f t="shared" si="3"/>
        <v>10000</v>
      </c>
    </row>
    <row r="38" spans="1:15" x14ac:dyDescent="0.25">
      <c r="A38" s="20">
        <f t="shared" si="4"/>
        <v>40196</v>
      </c>
      <c r="B38" s="33">
        <f>_xlfn.IFNA(INDEX('Ein- und Auszahlungen'!B:B,MATCH(A38,'Ein- und Auszahlungen'!A:A,0)),0)</f>
        <v>0</v>
      </c>
      <c r="C38" s="34">
        <f t="shared" si="0"/>
        <v>1.3728685398516394</v>
      </c>
      <c r="D38" s="34">
        <f>SUM(C$21:C38)</f>
        <v>23.313209456814064</v>
      </c>
      <c r="E38" s="34">
        <f t="shared" si="1"/>
        <v>10023.313209456817</v>
      </c>
      <c r="F38" s="34">
        <f>IF(AND(OR(MONTH(A38) = MONTH(A$21), MONTH(A38) = MOD(MONTH(A$21)+6, 12)), DAY(A38) = DAY(A$21)),AVERAGEIF(A$21:A37,"&gt;"&amp; A38 - _xlfn.DAYS(A38,DATE(YEAR(A38),MONTH(A38)-6,DAY(A38))),H$21:H37)*G$3/2,0)</f>
        <v>0</v>
      </c>
      <c r="G38" s="34">
        <f>SUM(F$21:F38)</f>
        <v>0</v>
      </c>
      <c r="H38" s="34">
        <f t="shared" si="2"/>
        <v>10000</v>
      </c>
      <c r="I38" s="34">
        <f>IF(AND(MONTH(A38) = MONTH(A$21), DAY(A38) = DAY(A$21)),AVERAGEIF(A$21:A37,"&gt;"&amp; A38 - _xlfn.DAYS(DATE(YEAR(A38)+1,1,1),DATE(YEAR(A38),1,1)),K$21:K37)*G$3,0)</f>
        <v>0</v>
      </c>
      <c r="J38" s="34">
        <f>SUM(I$21:I38)</f>
        <v>0</v>
      </c>
      <c r="K38" s="34">
        <f t="shared" si="3"/>
        <v>10000</v>
      </c>
    </row>
    <row r="39" spans="1:15" x14ac:dyDescent="0.25">
      <c r="A39" s="20">
        <f t="shared" si="4"/>
        <v>40197</v>
      </c>
      <c r="B39" s="33">
        <f>_xlfn.IFNA(INDEX('Ein- und Auszahlungen'!B:B,MATCH(A39,'Ein- und Auszahlungen'!A:A,0)),0)</f>
        <v>0</v>
      </c>
      <c r="C39" s="34">
        <f t="shared" si="0"/>
        <v>1.3730566040351806</v>
      </c>
      <c r="D39" s="34">
        <f>SUM(C$21:C39)</f>
        <v>24.686266060849245</v>
      </c>
      <c r="E39" s="34">
        <f t="shared" si="1"/>
        <v>10024.686266060853</v>
      </c>
      <c r="F39" s="34">
        <f>IF(AND(OR(MONTH(A39) = MONTH(A$21), MONTH(A39) = MOD(MONTH(A$21)+6, 12)), DAY(A39) = DAY(A$21)),AVERAGEIF(A$21:A38,"&gt;"&amp; A39 - _xlfn.DAYS(A39,DATE(YEAR(A39),MONTH(A39)-6,DAY(A39))),H$21:H38)*G$3/2,0)</f>
        <v>0</v>
      </c>
      <c r="G39" s="34">
        <f>SUM(F$21:F39)</f>
        <v>0</v>
      </c>
      <c r="H39" s="34">
        <f t="shared" si="2"/>
        <v>10000</v>
      </c>
      <c r="I39" s="34">
        <f>IF(AND(MONTH(A39) = MONTH(A$21), DAY(A39) = DAY(A$21)),AVERAGEIF(A$21:A38,"&gt;"&amp; A39 - _xlfn.DAYS(DATE(YEAR(A39)+1,1,1),DATE(YEAR(A39),1,1)),K$21:K38)*G$3,0)</f>
        <v>0</v>
      </c>
      <c r="J39" s="34">
        <f>SUM(I$21:I39)</f>
        <v>0</v>
      </c>
      <c r="K39" s="34">
        <f t="shared" si="3"/>
        <v>10000</v>
      </c>
    </row>
    <row r="40" spans="1:15" x14ac:dyDescent="0.25">
      <c r="A40" s="20">
        <f t="shared" si="4"/>
        <v>40198</v>
      </c>
      <c r="B40" s="33">
        <f>_xlfn.IFNA(INDEX('Ein- und Auszahlungen'!B:B,MATCH(A40,'Ein- und Auszahlungen'!A:A,0)),0)</f>
        <v>0</v>
      </c>
      <c r="C40" s="34">
        <f t="shared" si="0"/>
        <v>1.3732446939809388</v>
      </c>
      <c r="D40" s="34">
        <f>SUM(C$21:C40)</f>
        <v>26.059510754830185</v>
      </c>
      <c r="E40" s="34">
        <f t="shared" si="1"/>
        <v>10026.059510754834</v>
      </c>
      <c r="F40" s="34">
        <f>IF(AND(OR(MONTH(A40) = MONTH(A$21), MONTH(A40) = MOD(MONTH(A$21)+6, 12)), DAY(A40) = DAY(A$21)),AVERAGEIF(A$21:A39,"&gt;"&amp; A40 - _xlfn.DAYS(A40,DATE(YEAR(A40),MONTH(A40)-6,DAY(A40))),H$21:H39)*G$3/2,0)</f>
        <v>0</v>
      </c>
      <c r="G40" s="34">
        <f>SUM(F$21:F40)</f>
        <v>0</v>
      </c>
      <c r="H40" s="34">
        <f t="shared" si="2"/>
        <v>10000</v>
      </c>
      <c r="I40" s="34">
        <f>IF(AND(MONTH(A40) = MONTH(A$21), DAY(A40) = DAY(A$21)),AVERAGEIF(A$21:A39,"&gt;"&amp; A40 - _xlfn.DAYS(DATE(YEAR(A40)+1,1,1),DATE(YEAR(A40),1,1)),K$21:K39)*G$3,0)</f>
        <v>0</v>
      </c>
      <c r="J40" s="34">
        <f>SUM(I$21:I40)</f>
        <v>0</v>
      </c>
      <c r="K40" s="34">
        <f t="shared" si="3"/>
        <v>10000</v>
      </c>
    </row>
    <row r="41" spans="1:15" x14ac:dyDescent="0.25">
      <c r="A41" s="20">
        <f t="shared" si="4"/>
        <v>40199</v>
      </c>
      <c r="B41" s="33">
        <f>_xlfn.IFNA(INDEX('Ein- und Auszahlungen'!B:B,MATCH(A41,'Ein- und Auszahlungen'!A:A,0)),0)</f>
        <v>0</v>
      </c>
      <c r="C41" s="34">
        <f t="shared" si="0"/>
        <v>1.3734328096924431</v>
      </c>
      <c r="D41" s="34">
        <f>SUM(C$21:C41)</f>
        <v>27.432943564522628</v>
      </c>
      <c r="E41" s="34">
        <f t="shared" si="1"/>
        <v>10027.432943564527</v>
      </c>
      <c r="F41" s="34">
        <f>IF(AND(OR(MONTH(A41) = MONTH(A$21), MONTH(A41) = MOD(MONTH(A$21)+6, 12)), DAY(A41) = DAY(A$21)),AVERAGEIF(A$21:A40,"&gt;"&amp; A41 - _xlfn.DAYS(A41,DATE(YEAR(A41),MONTH(A41)-6,DAY(A41))),H$21:H40)*G$3/2,0)</f>
        <v>0</v>
      </c>
      <c r="G41" s="34">
        <f>SUM(F$21:F41)</f>
        <v>0</v>
      </c>
      <c r="H41" s="34">
        <f t="shared" si="2"/>
        <v>10000</v>
      </c>
      <c r="I41" s="34">
        <f>IF(AND(MONTH(A41) = MONTH(A$21), DAY(A41) = DAY(A$21)),AVERAGEIF(A$21:A40,"&gt;"&amp; A41 - _xlfn.DAYS(DATE(YEAR(A41)+1,1,1),DATE(YEAR(A41),1,1)),K$21:K40)*G$3,0)</f>
        <v>0</v>
      </c>
      <c r="J41" s="34">
        <f>SUM(I$21:I41)</f>
        <v>0</v>
      </c>
      <c r="K41" s="34">
        <f t="shared" si="3"/>
        <v>10000</v>
      </c>
    </row>
    <row r="42" spans="1:15" x14ac:dyDescent="0.25">
      <c r="A42" s="20">
        <f t="shared" si="4"/>
        <v>40200</v>
      </c>
      <c r="B42" s="33">
        <f>_xlfn.IFNA(INDEX('Ein- und Auszahlungen'!B:B,MATCH(A42,'Ein- und Auszahlungen'!A:A,0)),0)</f>
        <v>0</v>
      </c>
      <c r="C42" s="34">
        <f t="shared" si="0"/>
        <v>1.3736209511732229</v>
      </c>
      <c r="D42" s="34">
        <f>SUM(C$21:C42)</f>
        <v>28.80656451569585</v>
      </c>
      <c r="E42" s="34">
        <f t="shared" si="1"/>
        <v>10028.8065645157</v>
      </c>
      <c r="F42" s="34">
        <f>IF(AND(OR(MONTH(A42) = MONTH(A$21), MONTH(A42) = MOD(MONTH(A$21)+6, 12)), DAY(A42) = DAY(A$21)),AVERAGEIF(A$21:A41,"&gt;"&amp; A42 - _xlfn.DAYS(A42,DATE(YEAR(A42),MONTH(A42)-6,DAY(A42))),H$21:H41)*G$3/2,0)</f>
        <v>0</v>
      </c>
      <c r="G42" s="34">
        <f>SUM(F$21:F42)</f>
        <v>0</v>
      </c>
      <c r="H42" s="34">
        <f t="shared" si="2"/>
        <v>10000</v>
      </c>
      <c r="I42" s="34">
        <f>IF(AND(MONTH(A42) = MONTH(A$21), DAY(A42) = DAY(A$21)),AVERAGEIF(A$21:A41,"&gt;"&amp; A42 - _xlfn.DAYS(DATE(YEAR(A42)+1,1,1),DATE(YEAR(A42),1,1)),K$21:K41)*G$3,0)</f>
        <v>0</v>
      </c>
      <c r="J42" s="34">
        <f>SUM(I$21:I42)</f>
        <v>0</v>
      </c>
      <c r="K42" s="34">
        <f t="shared" si="3"/>
        <v>10000</v>
      </c>
    </row>
    <row r="43" spans="1:15" x14ac:dyDescent="0.25">
      <c r="A43" s="20">
        <f t="shared" si="4"/>
        <v>40201</v>
      </c>
      <c r="B43" s="33">
        <f>_xlfn.IFNA(INDEX('Ein- und Auszahlungen'!B:B,MATCH(A43,'Ein- und Auszahlungen'!A:A,0)),0)</f>
        <v>0</v>
      </c>
      <c r="C43" s="34">
        <f t="shared" si="0"/>
        <v>1.3738091184268084</v>
      </c>
      <c r="D43" s="34">
        <f>SUM(C$21:C43)</f>
        <v>30.18037363412266</v>
      </c>
      <c r="E43" s="34">
        <f t="shared" si="1"/>
        <v>10030.180373634126</v>
      </c>
      <c r="F43" s="34">
        <f>IF(AND(OR(MONTH(A43) = MONTH(A$21), MONTH(A43) = MOD(MONTH(A$21)+6, 12)), DAY(A43) = DAY(A$21)),AVERAGEIF(A$21:A42,"&gt;"&amp; A43 - _xlfn.DAYS(A43,DATE(YEAR(A43),MONTH(A43)-6,DAY(A43))),H$21:H42)*G$3/2,0)</f>
        <v>0</v>
      </c>
      <c r="G43" s="34">
        <f>SUM(F$21:F43)</f>
        <v>0</v>
      </c>
      <c r="H43" s="34">
        <f t="shared" si="2"/>
        <v>10000</v>
      </c>
      <c r="I43" s="34">
        <f>IF(AND(MONTH(A43) = MONTH(A$21), DAY(A43) = DAY(A$21)),AVERAGEIF(A$21:A42,"&gt;"&amp; A43 - _xlfn.DAYS(DATE(YEAR(A43)+1,1,1),DATE(YEAR(A43),1,1)),K$21:K42)*G$3,0)</f>
        <v>0</v>
      </c>
      <c r="J43" s="34">
        <f>SUM(I$21:I43)</f>
        <v>0</v>
      </c>
      <c r="K43" s="34">
        <f t="shared" si="3"/>
        <v>10000</v>
      </c>
    </row>
    <row r="44" spans="1:15" x14ac:dyDescent="0.25">
      <c r="A44" s="20">
        <f t="shared" si="4"/>
        <v>40202</v>
      </c>
      <c r="B44" s="33">
        <f>_xlfn.IFNA(INDEX('Ein- und Auszahlungen'!B:B,MATCH(A44,'Ein- und Auszahlungen'!A:A,0)),0)</f>
        <v>0</v>
      </c>
      <c r="C44" s="34">
        <f t="shared" si="0"/>
        <v>1.3739973114567297</v>
      </c>
      <c r="D44" s="34">
        <f>SUM(C$21:C44)</f>
        <v>31.554370945579389</v>
      </c>
      <c r="E44" s="34">
        <f t="shared" si="1"/>
        <v>10031.554370945583</v>
      </c>
      <c r="F44" s="34">
        <f>IF(AND(OR(MONTH(A44) = MONTH(A$21), MONTH(A44) = MOD(MONTH(A$21)+6, 12)), DAY(A44) = DAY(A$21)),AVERAGEIF(A$21:A43,"&gt;"&amp; A44 - _xlfn.DAYS(A44,DATE(YEAR(A44),MONTH(A44)-6,DAY(A44))),H$21:H43)*G$3/2,0)</f>
        <v>0</v>
      </c>
      <c r="G44" s="34">
        <f>SUM(F$21:F44)</f>
        <v>0</v>
      </c>
      <c r="H44" s="34">
        <f t="shared" si="2"/>
        <v>10000</v>
      </c>
      <c r="I44" s="34">
        <f>IF(AND(MONTH(A44) = MONTH(A$21), DAY(A44) = DAY(A$21)),AVERAGEIF(A$21:A43,"&gt;"&amp; A44 - _xlfn.DAYS(DATE(YEAR(A44)+1,1,1),DATE(YEAR(A44),1,1)),K$21:K43)*G$3,0)</f>
        <v>0</v>
      </c>
      <c r="J44" s="34">
        <f>SUM(I$21:I44)</f>
        <v>0</v>
      </c>
      <c r="K44" s="34">
        <f t="shared" si="3"/>
        <v>10000</v>
      </c>
    </row>
    <row r="45" spans="1:15" x14ac:dyDescent="0.25">
      <c r="A45" s="20">
        <f t="shared" si="4"/>
        <v>40203</v>
      </c>
      <c r="B45" s="33">
        <f>_xlfn.IFNA(INDEX('Ein- und Auszahlungen'!B:B,MATCH(A45,'Ein- und Auszahlungen'!A:A,0)),0)</f>
        <v>0</v>
      </c>
      <c r="C45" s="34">
        <f t="shared" si="0"/>
        <v>1.3741855302665182</v>
      </c>
      <c r="D45" s="34">
        <f>SUM(C$21:C45)</f>
        <v>32.928556475845909</v>
      </c>
      <c r="E45" s="34">
        <f t="shared" si="1"/>
        <v>10032.92855647585</v>
      </c>
      <c r="F45" s="34">
        <f>IF(AND(OR(MONTH(A45) = MONTH(A$21), MONTH(A45) = MOD(MONTH(A$21)+6, 12)), DAY(A45) = DAY(A$21)),AVERAGEIF(A$21:A44,"&gt;"&amp; A45 - _xlfn.DAYS(A45,DATE(YEAR(A45),MONTH(A45)-6,DAY(A45))),H$21:H44)*G$3/2,0)</f>
        <v>0</v>
      </c>
      <c r="G45" s="34">
        <f>SUM(F$21:F45)</f>
        <v>0</v>
      </c>
      <c r="H45" s="34">
        <f t="shared" si="2"/>
        <v>10000</v>
      </c>
      <c r="I45" s="34">
        <f>IF(AND(MONTH(A45) = MONTH(A$21), DAY(A45) = DAY(A$21)),AVERAGEIF(A$21:A44,"&gt;"&amp; A45 - _xlfn.DAYS(DATE(YEAR(A45)+1,1,1),DATE(YEAR(A45),1,1)),K$21:K44)*G$3,0)</f>
        <v>0</v>
      </c>
      <c r="J45" s="34">
        <f>SUM(I$21:I45)</f>
        <v>0</v>
      </c>
      <c r="K45" s="34">
        <f t="shared" si="3"/>
        <v>10000</v>
      </c>
    </row>
    <row r="46" spans="1:15" x14ac:dyDescent="0.25">
      <c r="A46" s="20">
        <f t="shared" si="4"/>
        <v>40204</v>
      </c>
      <c r="B46" s="33">
        <f>_xlfn.IFNA(INDEX('Ein- und Auszahlungen'!B:B,MATCH(A46,'Ein- und Auszahlungen'!A:A,0)),0)</f>
        <v>0</v>
      </c>
      <c r="C46" s="34">
        <f t="shared" si="0"/>
        <v>1.3743737748597056</v>
      </c>
      <c r="D46" s="34">
        <f>SUM(C$21:C46)</f>
        <v>34.302930250705614</v>
      </c>
      <c r="E46" s="34">
        <f t="shared" si="1"/>
        <v>10034.302930250709</v>
      </c>
      <c r="F46" s="34">
        <f>IF(AND(OR(MONTH(A46) = MONTH(A$21), MONTH(A46) = MOD(MONTH(A$21)+6, 12)), DAY(A46) = DAY(A$21)),AVERAGEIF(A$21:A45,"&gt;"&amp; A46 - _xlfn.DAYS(A46,DATE(YEAR(A46),MONTH(A46)-6,DAY(A46))),H$21:H45)*G$3/2,0)</f>
        <v>0</v>
      </c>
      <c r="G46" s="34">
        <f>SUM(F$21:F46)</f>
        <v>0</v>
      </c>
      <c r="H46" s="34">
        <f t="shared" si="2"/>
        <v>10000</v>
      </c>
      <c r="I46" s="34">
        <f>IF(AND(MONTH(A46) = MONTH(A$21), DAY(A46) = DAY(A$21)),AVERAGEIF(A$21:A45,"&gt;"&amp; A46 - _xlfn.DAYS(DATE(YEAR(A46)+1,1,1),DATE(YEAR(A46),1,1)),K$21:K45)*G$3,0)</f>
        <v>0</v>
      </c>
      <c r="J46" s="34">
        <f>SUM(I$21:I46)</f>
        <v>0</v>
      </c>
      <c r="K46" s="34">
        <f t="shared" si="3"/>
        <v>10000</v>
      </c>
    </row>
    <row r="47" spans="1:15" x14ac:dyDescent="0.25">
      <c r="A47" s="20">
        <f t="shared" si="4"/>
        <v>40205</v>
      </c>
      <c r="B47" s="33">
        <f>_xlfn.IFNA(INDEX('Ein- und Auszahlungen'!B:B,MATCH(A47,'Ein- und Auszahlungen'!A:A,0)),0)</f>
        <v>0</v>
      </c>
      <c r="C47" s="34">
        <f t="shared" si="0"/>
        <v>1.3745620452398233</v>
      </c>
      <c r="D47" s="34">
        <f>SUM(C$21:C47)</f>
        <v>35.677492295945434</v>
      </c>
      <c r="E47" s="34">
        <f t="shared" si="1"/>
        <v>10035.677492295948</v>
      </c>
      <c r="F47" s="34">
        <f>IF(AND(OR(MONTH(A47) = MONTH(A$21), MONTH(A47) = MOD(MONTH(A$21)+6, 12)), DAY(A47) = DAY(A$21)),AVERAGEIF(A$21:A46,"&gt;"&amp; A47 - _xlfn.DAYS(A47,DATE(YEAR(A47),MONTH(A47)-6,DAY(A47))),H$21:H46)*G$3/2,0)</f>
        <v>0</v>
      </c>
      <c r="G47" s="34">
        <f>SUM(F$21:F47)</f>
        <v>0</v>
      </c>
      <c r="H47" s="34">
        <f t="shared" si="2"/>
        <v>10000</v>
      </c>
      <c r="I47" s="34">
        <f>IF(AND(MONTH(A47) = MONTH(A$21), DAY(A47) = DAY(A$21)),AVERAGEIF(A$21:A46,"&gt;"&amp; A47 - _xlfn.DAYS(DATE(YEAR(A47)+1,1,1),DATE(YEAR(A47),1,1)),K$21:K46)*G$3,0)</f>
        <v>0</v>
      </c>
      <c r="J47" s="34">
        <f>SUM(I$21:I47)</f>
        <v>0</v>
      </c>
      <c r="K47" s="34">
        <f t="shared" si="3"/>
        <v>10000</v>
      </c>
    </row>
    <row r="48" spans="1:15" x14ac:dyDescent="0.25">
      <c r="A48" s="20">
        <f t="shared" si="4"/>
        <v>40206</v>
      </c>
      <c r="B48" s="33">
        <f>_xlfn.IFNA(INDEX('Ein- und Auszahlungen'!B:B,MATCH(A48,'Ein- und Auszahlungen'!A:A,0)),0)</f>
        <v>0</v>
      </c>
      <c r="C48" s="34">
        <f t="shared" si="0"/>
        <v>1.3747503414104041</v>
      </c>
      <c r="D48" s="34">
        <f>SUM(C$21:C48)</f>
        <v>37.052242637355839</v>
      </c>
      <c r="E48" s="34">
        <f t="shared" si="1"/>
        <v>10037.052242637359</v>
      </c>
      <c r="F48" s="34">
        <f>IF(AND(OR(MONTH(A48) = MONTH(A$21), MONTH(A48) = MOD(MONTH(A$21)+6, 12)), DAY(A48) = DAY(A$21)),AVERAGEIF(A$21:A47,"&gt;"&amp; A48 - _xlfn.DAYS(A48,DATE(YEAR(A48),MONTH(A48)-6,DAY(A48))),H$21:H47)*G$3/2,0)</f>
        <v>0</v>
      </c>
      <c r="G48" s="34">
        <f>SUM(F$21:F48)</f>
        <v>0</v>
      </c>
      <c r="H48" s="34">
        <f t="shared" si="2"/>
        <v>10000</v>
      </c>
      <c r="I48" s="34">
        <f>IF(AND(MONTH(A48) = MONTH(A$21), DAY(A48) = DAY(A$21)),AVERAGEIF(A$21:A47,"&gt;"&amp; A48 - _xlfn.DAYS(DATE(YEAR(A48)+1,1,1),DATE(YEAR(A48),1,1)),K$21:K47)*G$3,0)</f>
        <v>0</v>
      </c>
      <c r="J48" s="34">
        <f>SUM(I$21:I48)</f>
        <v>0</v>
      </c>
      <c r="K48" s="34">
        <f t="shared" si="3"/>
        <v>10000</v>
      </c>
    </row>
    <row r="49" spans="1:11" x14ac:dyDescent="0.25">
      <c r="A49" s="20">
        <f t="shared" si="4"/>
        <v>40207</v>
      </c>
      <c r="B49" s="33">
        <f>_xlfn.IFNA(INDEX('Ein- und Auszahlungen'!B:B,MATCH(A49,'Ein- und Auszahlungen'!A:A,0)),0)</f>
        <v>0</v>
      </c>
      <c r="C49" s="34">
        <f t="shared" si="0"/>
        <v>1.3749386633749807</v>
      </c>
      <c r="D49" s="34">
        <f>SUM(C$21:C49)</f>
        <v>38.427181300730822</v>
      </c>
      <c r="E49" s="34">
        <f t="shared" si="1"/>
        <v>10038.427181300734</v>
      </c>
      <c r="F49" s="34">
        <f>IF(AND(OR(MONTH(A49) = MONTH(A$21), MONTH(A49) = MOD(MONTH(A$21)+6, 12)), DAY(A49) = DAY(A$21)),AVERAGEIF(A$21:A48,"&gt;"&amp; A49 - _xlfn.DAYS(A49,DATE(YEAR(A49),MONTH(A49)-6,DAY(A49))),H$21:H48)*G$3/2,0)</f>
        <v>0</v>
      </c>
      <c r="G49" s="34">
        <f>SUM(F$21:F49)</f>
        <v>0</v>
      </c>
      <c r="H49" s="34">
        <f t="shared" si="2"/>
        <v>10000</v>
      </c>
      <c r="I49" s="34">
        <f>IF(AND(MONTH(A49) = MONTH(A$21), DAY(A49) = DAY(A$21)),AVERAGEIF(A$21:A48,"&gt;"&amp; A49 - _xlfn.DAYS(DATE(YEAR(A49)+1,1,1),DATE(YEAR(A49),1,1)),K$21:K48)*G$3,0)</f>
        <v>0</v>
      </c>
      <c r="J49" s="34">
        <f>SUM(I$21:I49)</f>
        <v>0</v>
      </c>
      <c r="K49" s="34">
        <f t="shared" si="3"/>
        <v>10000</v>
      </c>
    </row>
    <row r="50" spans="1:11" x14ac:dyDescent="0.25">
      <c r="A50" s="20">
        <f t="shared" si="4"/>
        <v>40208</v>
      </c>
      <c r="B50" s="33">
        <f>_xlfn.IFNA(INDEX('Ein- und Auszahlungen'!B:B,MATCH(A50,'Ein- und Auszahlungen'!A:A,0)),0)</f>
        <v>0</v>
      </c>
      <c r="C50" s="34">
        <f t="shared" si="0"/>
        <v>1.375127011137087</v>
      </c>
      <c r="D50" s="34">
        <f>SUM(C$21:C50)</f>
        <v>39.802308311867911</v>
      </c>
      <c r="E50" s="34">
        <f t="shared" si="1"/>
        <v>10039.802308311871</v>
      </c>
      <c r="F50" s="34">
        <f>IF(AND(OR(MONTH(A50) = MONTH(A$21), MONTH(A50) = MOD(MONTH(A$21)+6, 12)), DAY(A50) = DAY(A$21)),AVERAGEIF(A$21:A49,"&gt;"&amp; A50 - _xlfn.DAYS(A50,DATE(YEAR(A50),MONTH(A50)-6,DAY(A50))),H$21:H49)*G$3/2,0)</f>
        <v>0</v>
      </c>
      <c r="G50" s="34">
        <f>SUM(F$21:F50)</f>
        <v>0</v>
      </c>
      <c r="H50" s="34">
        <f t="shared" si="2"/>
        <v>10000</v>
      </c>
      <c r="I50" s="34">
        <f>IF(AND(MONTH(A50) = MONTH(A$21), DAY(A50) = DAY(A$21)),AVERAGEIF(A$21:A49,"&gt;"&amp; A50 - _xlfn.DAYS(DATE(YEAR(A50)+1,1,1),DATE(YEAR(A50),1,1)),K$21:K49)*G$3,0)</f>
        <v>0</v>
      </c>
      <c r="J50" s="34">
        <f>SUM(I$21:I50)</f>
        <v>0</v>
      </c>
      <c r="K50" s="34">
        <f t="shared" si="3"/>
        <v>10000</v>
      </c>
    </row>
    <row r="51" spans="1:11" x14ac:dyDescent="0.25">
      <c r="A51" s="20">
        <f t="shared" si="4"/>
        <v>40209</v>
      </c>
      <c r="B51" s="33">
        <f>_xlfn.IFNA(INDEX('Ein- und Auszahlungen'!B:B,MATCH(A51,'Ein- und Auszahlungen'!A:A,0)),0)</f>
        <v>0</v>
      </c>
      <c r="C51" s="34">
        <f t="shared" si="0"/>
        <v>1.3753153847002564</v>
      </c>
      <c r="D51" s="34">
        <f>SUM(C$21:C51)</f>
        <v>41.177623696568169</v>
      </c>
      <c r="E51" s="34">
        <f t="shared" si="1"/>
        <v>10041.177623696572</v>
      </c>
      <c r="F51" s="34">
        <f>IF(AND(OR(MONTH(A51) = MONTH(A$21), MONTH(A51) = MOD(MONTH(A$21)+6, 12)), DAY(A51) = DAY(A$21)),AVERAGEIF(A$21:A50,"&gt;"&amp; A51 - _xlfn.DAYS(A51,DATE(YEAR(A51),MONTH(A51)-6,DAY(A51))),H$21:H50)*G$3/2,0)</f>
        <v>0</v>
      </c>
      <c r="G51" s="34">
        <f>SUM(F$21:F51)</f>
        <v>0</v>
      </c>
      <c r="H51" s="34">
        <f t="shared" si="2"/>
        <v>10000</v>
      </c>
      <c r="I51" s="34">
        <f>IF(AND(MONTH(A51) = MONTH(A$21), DAY(A51) = DAY(A$21)),AVERAGEIF(A$21:A50,"&gt;"&amp; A51 - _xlfn.DAYS(DATE(YEAR(A51)+1,1,1),DATE(YEAR(A51),1,1)),K$21:K50)*G$3,0)</f>
        <v>0</v>
      </c>
      <c r="J51" s="34">
        <f>SUM(I$21:I51)</f>
        <v>0</v>
      </c>
      <c r="K51" s="34">
        <f t="shared" si="3"/>
        <v>10000</v>
      </c>
    </row>
    <row r="52" spans="1:11" x14ac:dyDescent="0.25">
      <c r="A52" s="20">
        <f t="shared" si="4"/>
        <v>40210</v>
      </c>
      <c r="B52" s="33">
        <f>_xlfn.IFNA(INDEX('Ein- und Auszahlungen'!B:B,MATCH(A52,'Ein- und Auszahlungen'!A:A,0)),0)</f>
        <v>0</v>
      </c>
      <c r="C52" s="34">
        <f t="shared" si="0"/>
        <v>1.3755037840680238</v>
      </c>
      <c r="D52" s="34">
        <f>SUM(C$21:C52)</f>
        <v>42.553127480636192</v>
      </c>
      <c r="E52" s="34">
        <f t="shared" si="1"/>
        <v>10042.55312748064</v>
      </c>
      <c r="F52" s="34">
        <f>IF(AND(OR(MONTH(A52) = MONTH(A$21), MONTH(A52) = MOD(MONTH(A$21)+6, 12)), DAY(A52) = DAY(A$21)),AVERAGEIF(A$21:A51,"&gt;"&amp; A52 - _xlfn.DAYS(A52,DATE(YEAR(A52),MONTH(A52)-6,DAY(A52))),H$21:H51)*G$3/2,0)</f>
        <v>0</v>
      </c>
      <c r="G52" s="34">
        <f>SUM(F$21:F52)</f>
        <v>0</v>
      </c>
      <c r="H52" s="34">
        <f t="shared" si="2"/>
        <v>10000</v>
      </c>
      <c r="I52" s="34">
        <f>IF(AND(MONTH(A52) = MONTH(A$21), DAY(A52) = DAY(A$21)),AVERAGEIF(A$21:A51,"&gt;"&amp; A52 - _xlfn.DAYS(DATE(YEAR(A52)+1,1,1),DATE(YEAR(A52),1,1)),K$21:K51)*G$3,0)</f>
        <v>0</v>
      </c>
      <c r="J52" s="34">
        <f>SUM(I$21:I52)</f>
        <v>0</v>
      </c>
      <c r="K52" s="34">
        <f t="shared" si="3"/>
        <v>10000</v>
      </c>
    </row>
    <row r="53" spans="1:11" x14ac:dyDescent="0.25">
      <c r="A53" s="20">
        <f t="shared" si="4"/>
        <v>40211</v>
      </c>
      <c r="B53" s="33">
        <f>_xlfn.IFNA(INDEX('Ein- und Auszahlungen'!B:B,MATCH(A53,'Ein- und Auszahlungen'!A:A,0)),0)</f>
        <v>0</v>
      </c>
      <c r="C53" s="34">
        <f t="shared" si="0"/>
        <v>1.3756922092439234</v>
      </c>
      <c r="D53" s="34">
        <f>SUM(C$21:C53)</f>
        <v>43.928819689880115</v>
      </c>
      <c r="E53" s="34">
        <f t="shared" si="1"/>
        <v>10043.928819689883</v>
      </c>
      <c r="F53" s="34">
        <f>IF(AND(OR(MONTH(A53) = MONTH(A$21), MONTH(A53) = MOD(MONTH(A$21)+6, 12)), DAY(A53) = DAY(A$21)),AVERAGEIF(A$21:A52,"&gt;"&amp; A53 - _xlfn.DAYS(A53,DATE(YEAR(A53),MONTH(A53)-6,DAY(A53))),H$21:H52)*G$3/2,0)</f>
        <v>0</v>
      </c>
      <c r="G53" s="34">
        <f>SUM(F$21:F53)</f>
        <v>0</v>
      </c>
      <c r="H53" s="34">
        <f t="shared" si="2"/>
        <v>10000</v>
      </c>
      <c r="I53" s="34">
        <f>IF(AND(MONTH(A53) = MONTH(A$21), DAY(A53) = DAY(A$21)),AVERAGEIF(A$21:A52,"&gt;"&amp; A53 - _xlfn.DAYS(DATE(YEAR(A53)+1,1,1),DATE(YEAR(A53),1,1)),K$21:K52)*G$3,0)</f>
        <v>0</v>
      </c>
      <c r="J53" s="34">
        <f>SUM(I$21:I53)</f>
        <v>0</v>
      </c>
      <c r="K53" s="34">
        <f t="shared" si="3"/>
        <v>10000</v>
      </c>
    </row>
    <row r="54" spans="1:11" x14ac:dyDescent="0.25">
      <c r="A54" s="20">
        <f t="shared" si="4"/>
        <v>40212</v>
      </c>
      <c r="B54" s="33">
        <f>_xlfn.IFNA(INDEX('Ein- und Auszahlungen'!B:B,MATCH(A54,'Ein- und Auszahlungen'!A:A,0)),0)</f>
        <v>0</v>
      </c>
      <c r="C54" s="34">
        <f t="shared" si="0"/>
        <v>1.375880660231491</v>
      </c>
      <c r="D54" s="34">
        <f>SUM(C$21:C54)</f>
        <v>45.304700350111602</v>
      </c>
      <c r="E54" s="34">
        <f t="shared" si="1"/>
        <v>10045.304700350114</v>
      </c>
      <c r="F54" s="34">
        <f>IF(AND(OR(MONTH(A54) = MONTH(A$21), MONTH(A54) = MOD(MONTH(A$21)+6, 12)), DAY(A54) = DAY(A$21)),AVERAGEIF(A$21:A53,"&gt;"&amp; A54 - _xlfn.DAYS(A54,DATE(YEAR(A54),MONTH(A54)-6,DAY(A54))),H$21:H53)*G$3/2,0)</f>
        <v>0</v>
      </c>
      <c r="G54" s="34">
        <f>SUM(F$21:F54)</f>
        <v>0</v>
      </c>
      <c r="H54" s="34">
        <f t="shared" si="2"/>
        <v>10000</v>
      </c>
      <c r="I54" s="34">
        <f>IF(AND(MONTH(A54) = MONTH(A$21), DAY(A54) = DAY(A$21)),AVERAGEIF(A$21:A53,"&gt;"&amp; A54 - _xlfn.DAYS(DATE(YEAR(A54)+1,1,1),DATE(YEAR(A54),1,1)),K$21:K53)*G$3,0)</f>
        <v>0</v>
      </c>
      <c r="J54" s="34">
        <f>SUM(I$21:I54)</f>
        <v>0</v>
      </c>
      <c r="K54" s="34">
        <f t="shared" si="3"/>
        <v>10000</v>
      </c>
    </row>
    <row r="55" spans="1:11" x14ac:dyDescent="0.25">
      <c r="A55" s="20">
        <f t="shared" si="4"/>
        <v>40213</v>
      </c>
      <c r="B55" s="33">
        <f>_xlfn.IFNA(INDEX('Ein- und Auszahlungen'!B:B,MATCH(A55,'Ein- und Auszahlungen'!A:A,0)),0)</f>
        <v>0</v>
      </c>
      <c r="C55" s="34">
        <f t="shared" si="0"/>
        <v>1.3760691370342624</v>
      </c>
      <c r="D55" s="34">
        <f>SUM(C$21:C55)</f>
        <v>46.680769487145866</v>
      </c>
      <c r="E55" s="34">
        <f t="shared" si="1"/>
        <v>10046.680769487148</v>
      </c>
      <c r="F55" s="34">
        <f>IF(AND(OR(MONTH(A55) = MONTH(A$21), MONTH(A55) = MOD(MONTH(A$21)+6, 12)), DAY(A55) = DAY(A$21)),AVERAGEIF(A$21:A54,"&gt;"&amp; A55 - _xlfn.DAYS(A55,DATE(YEAR(A55),MONTH(A55)-6,DAY(A55))),H$21:H54)*G$3/2,0)</f>
        <v>0</v>
      </c>
      <c r="G55" s="34">
        <f>SUM(F$21:F55)</f>
        <v>0</v>
      </c>
      <c r="H55" s="34">
        <f t="shared" si="2"/>
        <v>10000</v>
      </c>
      <c r="I55" s="34">
        <f>IF(AND(MONTH(A55) = MONTH(A$21), DAY(A55) = DAY(A$21)),AVERAGEIF(A$21:A54,"&gt;"&amp; A55 - _xlfn.DAYS(DATE(YEAR(A55)+1,1,1),DATE(YEAR(A55),1,1)),K$21:K54)*G$3,0)</f>
        <v>0</v>
      </c>
      <c r="J55" s="34">
        <f>SUM(I$21:I55)</f>
        <v>0</v>
      </c>
      <c r="K55" s="34">
        <f t="shared" si="3"/>
        <v>10000</v>
      </c>
    </row>
    <row r="56" spans="1:11" x14ac:dyDescent="0.25">
      <c r="A56" s="20">
        <f t="shared" si="4"/>
        <v>40214</v>
      </c>
      <c r="B56" s="33">
        <f>_xlfn.IFNA(INDEX('Ein- und Auszahlungen'!B:B,MATCH(A56,'Ein- und Auszahlungen'!A:A,0)),0)</f>
        <v>0</v>
      </c>
      <c r="C56" s="34">
        <f t="shared" si="0"/>
        <v>1.3762576396557737</v>
      </c>
      <c r="D56" s="34">
        <f>SUM(C$21:C56)</f>
        <v>48.057027126801643</v>
      </c>
      <c r="E56" s="34">
        <f t="shared" si="1"/>
        <v>10048.057027126804</v>
      </c>
      <c r="F56" s="34">
        <f>IF(AND(OR(MONTH(A56) = MONTH(A$21), MONTH(A56) = MOD(MONTH(A$21)+6, 12)), DAY(A56) = DAY(A$21)),AVERAGEIF(A$21:A55,"&gt;"&amp; A56 - _xlfn.DAYS(A56,DATE(YEAR(A56),MONTH(A56)-6,DAY(A56))),H$21:H55)*G$3/2,0)</f>
        <v>0</v>
      </c>
      <c r="G56" s="34">
        <f>SUM(F$21:F56)</f>
        <v>0</v>
      </c>
      <c r="H56" s="34">
        <f t="shared" si="2"/>
        <v>10000</v>
      </c>
      <c r="I56" s="34">
        <f>IF(AND(MONTH(A56) = MONTH(A$21), DAY(A56) = DAY(A$21)),AVERAGEIF(A$21:A55,"&gt;"&amp; A56 - _xlfn.DAYS(DATE(YEAR(A56)+1,1,1),DATE(YEAR(A56),1,1)),K$21:K55)*G$3,0)</f>
        <v>0</v>
      </c>
      <c r="J56" s="34">
        <f>SUM(I$21:I56)</f>
        <v>0</v>
      </c>
      <c r="K56" s="34">
        <f t="shared" si="3"/>
        <v>10000</v>
      </c>
    </row>
    <row r="57" spans="1:11" x14ac:dyDescent="0.25">
      <c r="A57" s="20">
        <f t="shared" si="4"/>
        <v>40215</v>
      </c>
      <c r="B57" s="33">
        <f>_xlfn.IFNA(INDEX('Ein- und Auszahlungen'!B:B,MATCH(A57,'Ein- und Auszahlungen'!A:A,0)),0)</f>
        <v>0</v>
      </c>
      <c r="C57" s="34">
        <f t="shared" si="0"/>
        <v>1.3764461680995623</v>
      </c>
      <c r="D57" s="34">
        <f>SUM(C$21:C57)</f>
        <v>49.433473294901205</v>
      </c>
      <c r="E57" s="34">
        <f t="shared" si="1"/>
        <v>10049.433473294905</v>
      </c>
      <c r="F57" s="34">
        <f>IF(AND(OR(MONTH(A57) = MONTH(A$21), MONTH(A57) = MOD(MONTH(A$21)+6, 12)), DAY(A57) = DAY(A$21)),AVERAGEIF(A$21:A56,"&gt;"&amp; A57 - _xlfn.DAYS(A57,DATE(YEAR(A57),MONTH(A57)-6,DAY(A57))),H$21:H56)*G$3/2,0)</f>
        <v>0</v>
      </c>
      <c r="G57" s="34">
        <f>SUM(F$21:F57)</f>
        <v>0</v>
      </c>
      <c r="H57" s="34">
        <f t="shared" si="2"/>
        <v>10000</v>
      </c>
      <c r="I57" s="34">
        <f>IF(AND(MONTH(A57) = MONTH(A$21), DAY(A57) = DAY(A$21)),AVERAGEIF(A$21:A56,"&gt;"&amp; A57 - _xlfn.DAYS(DATE(YEAR(A57)+1,1,1),DATE(YEAR(A57),1,1)),K$21:K56)*G$3,0)</f>
        <v>0</v>
      </c>
      <c r="J57" s="34">
        <f>SUM(I$21:I57)</f>
        <v>0</v>
      </c>
      <c r="K57" s="34">
        <f t="shared" si="3"/>
        <v>10000</v>
      </c>
    </row>
    <row r="58" spans="1:11" x14ac:dyDescent="0.25">
      <c r="A58" s="20">
        <f t="shared" si="4"/>
        <v>40216</v>
      </c>
      <c r="B58" s="33">
        <f>_xlfn.IFNA(INDEX('Ein- und Auszahlungen'!B:B,MATCH(A58,'Ein- und Auszahlungen'!A:A,0)),0)</f>
        <v>0</v>
      </c>
      <c r="C58" s="34">
        <f t="shared" si="0"/>
        <v>1.3766347223691651</v>
      </c>
      <c r="D58" s="34">
        <f>SUM(C$21:C58)</f>
        <v>50.810108017270373</v>
      </c>
      <c r="E58" s="34">
        <f t="shared" si="1"/>
        <v>10050.810108017275</v>
      </c>
      <c r="F58" s="34">
        <f>IF(AND(OR(MONTH(A58) = MONTH(A$21), MONTH(A58) = MOD(MONTH(A$21)+6, 12)), DAY(A58) = DAY(A$21)),AVERAGEIF(A$21:A57,"&gt;"&amp; A58 - _xlfn.DAYS(A58,DATE(YEAR(A58),MONTH(A58)-6,DAY(A58))),H$21:H57)*G$3/2,0)</f>
        <v>0</v>
      </c>
      <c r="G58" s="34">
        <f>SUM(F$21:F58)</f>
        <v>0</v>
      </c>
      <c r="H58" s="34">
        <f t="shared" si="2"/>
        <v>10000</v>
      </c>
      <c r="I58" s="34">
        <f>IF(AND(MONTH(A58) = MONTH(A$21), DAY(A58) = DAY(A$21)),AVERAGEIF(A$21:A57,"&gt;"&amp; A58 - _xlfn.DAYS(DATE(YEAR(A58)+1,1,1),DATE(YEAR(A58),1,1)),K$21:K57)*G$3,0)</f>
        <v>0</v>
      </c>
      <c r="J58" s="34">
        <f>SUM(I$21:I58)</f>
        <v>0</v>
      </c>
      <c r="K58" s="34">
        <f t="shared" si="3"/>
        <v>10000</v>
      </c>
    </row>
    <row r="59" spans="1:11" x14ac:dyDescent="0.25">
      <c r="A59" s="20">
        <f t="shared" si="4"/>
        <v>40217</v>
      </c>
      <c r="B59" s="33">
        <f>_xlfn.IFNA(INDEX('Ein- und Auszahlungen'!B:B,MATCH(A59,'Ein- und Auszahlungen'!A:A,0)),0)</f>
        <v>0</v>
      </c>
      <c r="C59" s="34">
        <f t="shared" si="0"/>
        <v>1.37682330246812</v>
      </c>
      <c r="D59" s="34">
        <f>SUM(C$21:C59)</f>
        <v>52.186931319738491</v>
      </c>
      <c r="E59" s="34">
        <f t="shared" si="1"/>
        <v>10052.186931319742</v>
      </c>
      <c r="F59" s="34">
        <f>IF(AND(OR(MONTH(A59) = MONTH(A$21), MONTH(A59) = MOD(MONTH(A$21)+6, 12)), DAY(A59) = DAY(A$21)),AVERAGEIF(A$21:A58,"&gt;"&amp; A59 - _xlfn.DAYS(A59,DATE(YEAR(A59),MONTH(A59)-6,DAY(A59))),H$21:H58)*G$3/2,0)</f>
        <v>0</v>
      </c>
      <c r="G59" s="34">
        <f>SUM(F$21:F59)</f>
        <v>0</v>
      </c>
      <c r="H59" s="34">
        <f t="shared" si="2"/>
        <v>10000</v>
      </c>
      <c r="I59" s="34">
        <f>IF(AND(MONTH(A59) = MONTH(A$21), DAY(A59) = DAY(A$21)),AVERAGEIF(A$21:A58,"&gt;"&amp; A59 - _xlfn.DAYS(DATE(YEAR(A59)+1,1,1),DATE(YEAR(A59),1,1)),K$21:K58)*G$3,0)</f>
        <v>0</v>
      </c>
      <c r="J59" s="34">
        <f>SUM(I$21:I59)</f>
        <v>0</v>
      </c>
      <c r="K59" s="34">
        <f t="shared" si="3"/>
        <v>10000</v>
      </c>
    </row>
    <row r="60" spans="1:11" x14ac:dyDescent="0.25">
      <c r="A60" s="20">
        <f t="shared" si="4"/>
        <v>40218</v>
      </c>
      <c r="B60" s="33">
        <f>_xlfn.IFNA(INDEX('Ein- und Auszahlungen'!B:B,MATCH(A60,'Ein- und Auszahlungen'!A:A,0)),0)</f>
        <v>0</v>
      </c>
      <c r="C60" s="34">
        <f t="shared" si="0"/>
        <v>1.3770119083999648</v>
      </c>
      <c r="D60" s="34">
        <f>SUM(C$21:C60)</f>
        <v>53.563943228138456</v>
      </c>
      <c r="E60" s="34">
        <f t="shared" si="1"/>
        <v>10053.563943228142</v>
      </c>
      <c r="F60" s="34">
        <f>IF(AND(OR(MONTH(A60) = MONTH(A$21), MONTH(A60) = MOD(MONTH(A$21)+6, 12)), DAY(A60) = DAY(A$21)),AVERAGEIF(A$21:A59,"&gt;"&amp; A60 - _xlfn.DAYS(A60,DATE(YEAR(A60),MONTH(A60)-6,DAY(A60))),H$21:H59)*G$3/2,0)</f>
        <v>0</v>
      </c>
      <c r="G60" s="34">
        <f>SUM(F$21:F60)</f>
        <v>0</v>
      </c>
      <c r="H60" s="34">
        <f t="shared" si="2"/>
        <v>10000</v>
      </c>
      <c r="I60" s="34">
        <f>IF(AND(MONTH(A60) = MONTH(A$21), DAY(A60) = DAY(A$21)),AVERAGEIF(A$21:A59,"&gt;"&amp; A60 - _xlfn.DAYS(DATE(YEAR(A60)+1,1,1),DATE(YEAR(A60),1,1)),K$21:K59)*G$3,0)</f>
        <v>0</v>
      </c>
      <c r="J60" s="34">
        <f>SUM(I$21:I60)</f>
        <v>0</v>
      </c>
      <c r="K60" s="34">
        <f t="shared" si="3"/>
        <v>10000</v>
      </c>
    </row>
    <row r="61" spans="1:11" x14ac:dyDescent="0.25">
      <c r="A61" s="20">
        <f t="shared" si="4"/>
        <v>40219</v>
      </c>
      <c r="B61" s="33">
        <f>_xlfn.IFNA(INDEX('Ein- und Auszahlungen'!B:B,MATCH(A61,'Ein- und Auszahlungen'!A:A,0)),0)</f>
        <v>0</v>
      </c>
      <c r="C61" s="34">
        <f t="shared" si="0"/>
        <v>1.3772005401682388</v>
      </c>
      <c r="D61" s="34">
        <f>SUM(C$21:C61)</f>
        <v>54.941143768306695</v>
      </c>
      <c r="E61" s="34">
        <f t="shared" si="1"/>
        <v>10054.94114376831</v>
      </c>
      <c r="F61" s="34">
        <f>IF(AND(OR(MONTH(A61) = MONTH(A$21), MONTH(A61) = MOD(MONTH(A$21)+6, 12)), DAY(A61) = DAY(A$21)),AVERAGEIF(A$21:A60,"&gt;"&amp; A61 - _xlfn.DAYS(A61,DATE(YEAR(A61),MONTH(A61)-6,DAY(A61))),H$21:H60)*G$3/2,0)</f>
        <v>0</v>
      </c>
      <c r="G61" s="34">
        <f>SUM(F$21:F61)</f>
        <v>0</v>
      </c>
      <c r="H61" s="34">
        <f t="shared" si="2"/>
        <v>10000</v>
      </c>
      <c r="I61" s="34">
        <f>IF(AND(MONTH(A61) = MONTH(A$21), DAY(A61) = DAY(A$21)),AVERAGEIF(A$21:A60,"&gt;"&amp; A61 - _xlfn.DAYS(DATE(YEAR(A61)+1,1,1),DATE(YEAR(A61),1,1)),K$21:K60)*G$3,0)</f>
        <v>0</v>
      </c>
      <c r="J61" s="34">
        <f>SUM(I$21:I61)</f>
        <v>0</v>
      </c>
      <c r="K61" s="34">
        <f t="shared" si="3"/>
        <v>10000</v>
      </c>
    </row>
    <row r="62" spans="1:11" x14ac:dyDescent="0.25">
      <c r="A62" s="20">
        <f t="shared" si="4"/>
        <v>40220</v>
      </c>
      <c r="B62" s="33">
        <f>_xlfn.IFNA(INDEX('Ein- und Auszahlungen'!B:B,MATCH(A62,'Ein- und Auszahlungen'!A:A,0)),0)</f>
        <v>0</v>
      </c>
      <c r="C62" s="34">
        <f t="shared" si="0"/>
        <v>1.3773891977764809</v>
      </c>
      <c r="D62" s="34">
        <f>SUM(C$21:C62)</f>
        <v>56.318532966083175</v>
      </c>
      <c r="E62" s="34">
        <f t="shared" si="1"/>
        <v>10056.318532966086</v>
      </c>
      <c r="F62" s="34">
        <f>IF(AND(OR(MONTH(A62) = MONTH(A$21), MONTH(A62) = MOD(MONTH(A$21)+6, 12)), DAY(A62) = DAY(A$21)),AVERAGEIF(A$21:A61,"&gt;"&amp; A62 - _xlfn.DAYS(A62,DATE(YEAR(A62),MONTH(A62)-6,DAY(A62))),H$21:H61)*G$3/2,0)</f>
        <v>0</v>
      </c>
      <c r="G62" s="34">
        <f>SUM(F$21:F62)</f>
        <v>0</v>
      </c>
      <c r="H62" s="34">
        <f t="shared" si="2"/>
        <v>10000</v>
      </c>
      <c r="I62" s="34">
        <f>IF(AND(MONTH(A62) = MONTH(A$21), DAY(A62) = DAY(A$21)),AVERAGEIF(A$21:A61,"&gt;"&amp; A62 - _xlfn.DAYS(DATE(YEAR(A62)+1,1,1),DATE(YEAR(A62),1,1)),K$21:K61)*G$3,0)</f>
        <v>0</v>
      </c>
      <c r="J62" s="34">
        <f>SUM(I$21:I62)</f>
        <v>0</v>
      </c>
      <c r="K62" s="34">
        <f t="shared" si="3"/>
        <v>10000</v>
      </c>
    </row>
    <row r="63" spans="1:11" x14ac:dyDescent="0.25">
      <c r="A63" s="20">
        <f t="shared" si="4"/>
        <v>40221</v>
      </c>
      <c r="B63" s="33">
        <f>_xlfn.IFNA(INDEX('Ein- und Auszahlungen'!B:B,MATCH(A63,'Ein- und Auszahlungen'!A:A,0)),0)</f>
        <v>0</v>
      </c>
      <c r="C63" s="34">
        <f t="shared" si="0"/>
        <v>1.3775778812282311</v>
      </c>
      <c r="D63" s="34">
        <f>SUM(C$21:C63)</f>
        <v>57.696110847311409</v>
      </c>
      <c r="E63" s="34">
        <f t="shared" si="1"/>
        <v>10057.696110847315</v>
      </c>
      <c r="F63" s="34">
        <f>IF(AND(OR(MONTH(A63) = MONTH(A$21), MONTH(A63) = MOD(MONTH(A$21)+6, 12)), DAY(A63) = DAY(A$21)),AVERAGEIF(A$21:A62,"&gt;"&amp; A63 - _xlfn.DAYS(A63,DATE(YEAR(A63),MONTH(A63)-6,DAY(A63))),H$21:H62)*G$3/2,0)</f>
        <v>0</v>
      </c>
      <c r="G63" s="34">
        <f>SUM(F$21:F63)</f>
        <v>0</v>
      </c>
      <c r="H63" s="34">
        <f t="shared" si="2"/>
        <v>10000</v>
      </c>
      <c r="I63" s="34">
        <f>IF(AND(MONTH(A63) = MONTH(A$21), DAY(A63) = DAY(A$21)),AVERAGEIF(A$21:A62,"&gt;"&amp; A63 - _xlfn.DAYS(DATE(YEAR(A63)+1,1,1),DATE(YEAR(A63),1,1)),K$21:K62)*G$3,0)</f>
        <v>0</v>
      </c>
      <c r="J63" s="34">
        <f>SUM(I$21:I63)</f>
        <v>0</v>
      </c>
      <c r="K63" s="34">
        <f t="shared" si="3"/>
        <v>10000</v>
      </c>
    </row>
    <row r="64" spans="1:11" x14ac:dyDescent="0.25">
      <c r="A64" s="20">
        <f t="shared" si="4"/>
        <v>40222</v>
      </c>
      <c r="B64" s="33">
        <f>_xlfn.IFNA(INDEX('Ein- und Auszahlungen'!B:B,MATCH(A64,'Ein- und Auszahlungen'!A:A,0)),0)</f>
        <v>0</v>
      </c>
      <c r="C64" s="34">
        <f t="shared" si="0"/>
        <v>1.3777665905270295</v>
      </c>
      <c r="D64" s="34">
        <f>SUM(C$21:C64)</f>
        <v>59.073877437838441</v>
      </c>
      <c r="E64" s="34">
        <f t="shared" si="1"/>
        <v>10059.073877437842</v>
      </c>
      <c r="F64" s="34">
        <f>IF(AND(OR(MONTH(A64) = MONTH(A$21), MONTH(A64) = MOD(MONTH(A$21)+6, 12)), DAY(A64) = DAY(A$21)),AVERAGEIF(A$21:A63,"&gt;"&amp; A64 - _xlfn.DAYS(A64,DATE(YEAR(A64),MONTH(A64)-6,DAY(A64))),H$21:H63)*G$3/2,0)</f>
        <v>0</v>
      </c>
      <c r="G64" s="34">
        <f>SUM(F$21:F64)</f>
        <v>0</v>
      </c>
      <c r="H64" s="34">
        <f t="shared" si="2"/>
        <v>10000</v>
      </c>
      <c r="I64" s="34">
        <f>IF(AND(MONTH(A64) = MONTH(A$21), DAY(A64) = DAY(A$21)),AVERAGEIF(A$21:A63,"&gt;"&amp; A64 - _xlfn.DAYS(DATE(YEAR(A64)+1,1,1),DATE(YEAR(A64),1,1)),K$21:K63)*G$3,0)</f>
        <v>0</v>
      </c>
      <c r="J64" s="34">
        <f>SUM(I$21:I64)</f>
        <v>0</v>
      </c>
      <c r="K64" s="34">
        <f t="shared" si="3"/>
        <v>10000</v>
      </c>
    </row>
    <row r="65" spans="1:11" x14ac:dyDescent="0.25">
      <c r="A65" s="20">
        <f t="shared" si="4"/>
        <v>40223</v>
      </c>
      <c r="B65" s="33">
        <f>_xlfn.IFNA(INDEX('Ein- und Auszahlungen'!B:B,MATCH(A65,'Ein- und Auszahlungen'!A:A,0)),0)</f>
        <v>0</v>
      </c>
      <c r="C65" s="34">
        <f t="shared" si="0"/>
        <v>1.3779553256764168</v>
      </c>
      <c r="D65" s="34">
        <f>SUM(C$21:C65)</f>
        <v>60.451832763514858</v>
      </c>
      <c r="E65" s="34">
        <f t="shared" si="1"/>
        <v>10060.45183276352</v>
      </c>
      <c r="F65" s="34">
        <f>IF(AND(OR(MONTH(A65) = MONTH(A$21), MONTH(A65) = MOD(MONTH(A$21)+6, 12)), DAY(A65) = DAY(A$21)),AVERAGEIF(A$21:A64,"&gt;"&amp; A65 - _xlfn.DAYS(A65,DATE(YEAR(A65),MONTH(A65)-6,DAY(A65))),H$21:H64)*G$3/2,0)</f>
        <v>0</v>
      </c>
      <c r="G65" s="34">
        <f>SUM(F$21:F65)</f>
        <v>0</v>
      </c>
      <c r="H65" s="34">
        <f t="shared" si="2"/>
        <v>10000</v>
      </c>
      <c r="I65" s="34">
        <f>IF(AND(MONTH(A65) = MONTH(A$21), DAY(A65) = DAY(A$21)),AVERAGEIF(A$21:A64,"&gt;"&amp; A65 - _xlfn.DAYS(DATE(YEAR(A65)+1,1,1),DATE(YEAR(A65),1,1)),K$21:K64)*G$3,0)</f>
        <v>0</v>
      </c>
      <c r="J65" s="34">
        <f>SUM(I$21:I65)</f>
        <v>0</v>
      </c>
      <c r="K65" s="34">
        <f t="shared" si="3"/>
        <v>10000</v>
      </c>
    </row>
    <row r="66" spans="1:11" x14ac:dyDescent="0.25">
      <c r="A66" s="20">
        <f t="shared" si="4"/>
        <v>40224</v>
      </c>
      <c r="B66" s="33">
        <f>_xlfn.IFNA(INDEX('Ein- und Auszahlungen'!B:B,MATCH(A66,'Ein- und Auszahlungen'!A:A,0)),0)</f>
        <v>0</v>
      </c>
      <c r="C66" s="34">
        <f t="shared" si="0"/>
        <v>1.3781440866799342</v>
      </c>
      <c r="D66" s="34">
        <f>SUM(C$21:C66)</f>
        <v>61.82997685019479</v>
      </c>
      <c r="E66" s="34">
        <f t="shared" si="1"/>
        <v>10061.8299768502</v>
      </c>
      <c r="F66" s="34">
        <f>IF(AND(OR(MONTH(A66) = MONTH(A$21), MONTH(A66) = MOD(MONTH(A$21)+6, 12)), DAY(A66) = DAY(A$21)),AVERAGEIF(A$21:A65,"&gt;"&amp; A66 - _xlfn.DAYS(A66,DATE(YEAR(A66),MONTH(A66)-6,DAY(A66))),H$21:H65)*G$3/2,0)</f>
        <v>0</v>
      </c>
      <c r="G66" s="34">
        <f>SUM(F$21:F66)</f>
        <v>0</v>
      </c>
      <c r="H66" s="34">
        <f t="shared" si="2"/>
        <v>10000</v>
      </c>
      <c r="I66" s="34">
        <f>IF(AND(MONTH(A66) = MONTH(A$21), DAY(A66) = DAY(A$21)),AVERAGEIF(A$21:A65,"&gt;"&amp; A66 - _xlfn.DAYS(DATE(YEAR(A66)+1,1,1),DATE(YEAR(A66),1,1)),K$21:K65)*G$3,0)</f>
        <v>0</v>
      </c>
      <c r="J66" s="34">
        <f>SUM(I$21:I66)</f>
        <v>0</v>
      </c>
      <c r="K66" s="34">
        <f t="shared" si="3"/>
        <v>10000</v>
      </c>
    </row>
    <row r="67" spans="1:11" x14ac:dyDescent="0.25">
      <c r="A67" s="20">
        <f t="shared" si="4"/>
        <v>40225</v>
      </c>
      <c r="B67" s="33">
        <f>_xlfn.IFNA(INDEX('Ein- und Auszahlungen'!B:B,MATCH(A67,'Ein- und Auszahlungen'!A:A,0)),0)</f>
        <v>0</v>
      </c>
      <c r="C67" s="34">
        <f t="shared" si="0"/>
        <v>1.3783328735411233</v>
      </c>
      <c r="D67" s="34">
        <f>SUM(C$21:C67)</f>
        <v>63.208309723735915</v>
      </c>
      <c r="E67" s="34">
        <f t="shared" si="1"/>
        <v>10063.208309723741</v>
      </c>
      <c r="F67" s="34">
        <f>IF(AND(OR(MONTH(A67) = MONTH(A$21), MONTH(A67) = MOD(MONTH(A$21)+6, 12)), DAY(A67) = DAY(A$21)),AVERAGEIF(A$21:A66,"&gt;"&amp; A67 - _xlfn.DAYS(A67,DATE(YEAR(A67),MONTH(A67)-6,DAY(A67))),H$21:H66)*G$3/2,0)</f>
        <v>0</v>
      </c>
      <c r="G67" s="34">
        <f>SUM(F$21:F67)</f>
        <v>0</v>
      </c>
      <c r="H67" s="34">
        <f t="shared" si="2"/>
        <v>10000</v>
      </c>
      <c r="I67" s="34">
        <f>IF(AND(MONTH(A67) = MONTH(A$21), DAY(A67) = DAY(A$21)),AVERAGEIF(A$21:A66,"&gt;"&amp; A67 - _xlfn.DAYS(DATE(YEAR(A67)+1,1,1),DATE(YEAR(A67),1,1)),K$21:K66)*G$3,0)</f>
        <v>0</v>
      </c>
      <c r="J67" s="34">
        <f>SUM(I$21:I67)</f>
        <v>0</v>
      </c>
      <c r="K67" s="34">
        <f t="shared" si="3"/>
        <v>10000</v>
      </c>
    </row>
    <row r="68" spans="1:11" x14ac:dyDescent="0.25">
      <c r="A68" s="20">
        <f t="shared" si="4"/>
        <v>40226</v>
      </c>
      <c r="B68" s="33">
        <f>_xlfn.IFNA(INDEX('Ein- und Auszahlungen'!B:B,MATCH(A68,'Ein- und Auszahlungen'!A:A,0)),0)</f>
        <v>0</v>
      </c>
      <c r="C68" s="34">
        <f t="shared" si="0"/>
        <v>1.3785216862635261</v>
      </c>
      <c r="D68" s="34">
        <f>SUM(C$21:C68)</f>
        <v>64.586831409999448</v>
      </c>
      <c r="E68" s="34">
        <f t="shared" si="1"/>
        <v>10064.586831410004</v>
      </c>
      <c r="F68" s="34">
        <f>IF(AND(OR(MONTH(A68) = MONTH(A$21), MONTH(A68) = MOD(MONTH(A$21)+6, 12)), DAY(A68) = DAY(A$21)),AVERAGEIF(A$21:A67,"&gt;"&amp; A68 - _xlfn.DAYS(A68,DATE(YEAR(A68),MONTH(A68)-6,DAY(A68))),H$21:H67)*G$3/2,0)</f>
        <v>0</v>
      </c>
      <c r="G68" s="34">
        <f>SUM(F$21:F68)</f>
        <v>0</v>
      </c>
      <c r="H68" s="34">
        <f t="shared" si="2"/>
        <v>10000</v>
      </c>
      <c r="I68" s="34">
        <f>IF(AND(MONTH(A68) = MONTH(A$21), DAY(A68) = DAY(A$21)),AVERAGEIF(A$21:A67,"&gt;"&amp; A68 - _xlfn.DAYS(DATE(YEAR(A68)+1,1,1),DATE(YEAR(A68),1,1)),K$21:K67)*G$3,0)</f>
        <v>0</v>
      </c>
      <c r="J68" s="34">
        <f>SUM(I$21:I68)</f>
        <v>0</v>
      </c>
      <c r="K68" s="34">
        <f t="shared" si="3"/>
        <v>10000</v>
      </c>
    </row>
    <row r="69" spans="1:11" x14ac:dyDescent="0.25">
      <c r="A69" s="20">
        <f t="shared" si="4"/>
        <v>40227</v>
      </c>
      <c r="B69" s="33">
        <f>_xlfn.IFNA(INDEX('Ein- und Auszahlungen'!B:B,MATCH(A69,'Ein- und Auszahlungen'!A:A,0)),0)</f>
        <v>0</v>
      </c>
      <c r="C69" s="34">
        <f t="shared" si="0"/>
        <v>1.3787105248506857</v>
      </c>
      <c r="D69" s="34">
        <f>SUM(C$21:C69)</f>
        <v>65.965541934850137</v>
      </c>
      <c r="E69" s="34">
        <f t="shared" si="1"/>
        <v>10065.965541934855</v>
      </c>
      <c r="F69" s="34">
        <f>IF(AND(OR(MONTH(A69) = MONTH(A$21), MONTH(A69) = MOD(MONTH(A$21)+6, 12)), DAY(A69) = DAY(A$21)),AVERAGEIF(A$21:A68,"&gt;"&amp; A69 - _xlfn.DAYS(A69,DATE(YEAR(A69),MONTH(A69)-6,DAY(A69))),H$21:H68)*G$3/2,0)</f>
        <v>0</v>
      </c>
      <c r="G69" s="34">
        <f>SUM(F$21:F69)</f>
        <v>0</v>
      </c>
      <c r="H69" s="34">
        <f t="shared" si="2"/>
        <v>10000</v>
      </c>
      <c r="I69" s="34">
        <f>IF(AND(MONTH(A69) = MONTH(A$21), DAY(A69) = DAY(A$21)),AVERAGEIF(A$21:A68,"&gt;"&amp; A69 - _xlfn.DAYS(DATE(YEAR(A69)+1,1,1),DATE(YEAR(A69),1,1)),K$21:K68)*G$3,0)</f>
        <v>0</v>
      </c>
      <c r="J69" s="34">
        <f>SUM(I$21:I69)</f>
        <v>0</v>
      </c>
      <c r="K69" s="34">
        <f t="shared" si="3"/>
        <v>10000</v>
      </c>
    </row>
    <row r="70" spans="1:11" x14ac:dyDescent="0.25">
      <c r="A70" s="20">
        <f t="shared" si="4"/>
        <v>40228</v>
      </c>
      <c r="B70" s="33">
        <f>_xlfn.IFNA(INDEX('Ein- und Auszahlungen'!B:B,MATCH(A70,'Ein- und Auszahlungen'!A:A,0)),0)</f>
        <v>0</v>
      </c>
      <c r="C70" s="34">
        <f t="shared" si="0"/>
        <v>1.3788993893061445</v>
      </c>
      <c r="D70" s="34">
        <f>SUM(C$21:C70)</f>
        <v>67.344441324156278</v>
      </c>
      <c r="E70" s="34">
        <f t="shared" si="1"/>
        <v>10067.344441324161</v>
      </c>
      <c r="F70" s="34">
        <f>IF(AND(OR(MONTH(A70) = MONTH(A$21), MONTH(A70) = MOD(MONTH(A$21)+6, 12)), DAY(A70) = DAY(A$21)),AVERAGEIF(A$21:A69,"&gt;"&amp; A70 - _xlfn.DAYS(A70,DATE(YEAR(A70),MONTH(A70)-6,DAY(A70))),H$21:H69)*G$3/2,0)</f>
        <v>0</v>
      </c>
      <c r="G70" s="34">
        <f>SUM(F$21:F70)</f>
        <v>0</v>
      </c>
      <c r="H70" s="34">
        <f t="shared" si="2"/>
        <v>10000</v>
      </c>
      <c r="I70" s="34">
        <f>IF(AND(MONTH(A70) = MONTH(A$21), DAY(A70) = DAY(A$21)),AVERAGEIF(A$21:A69,"&gt;"&amp; A70 - _xlfn.DAYS(DATE(YEAR(A70)+1,1,1),DATE(YEAR(A70),1,1)),K$21:K69)*G$3,0)</f>
        <v>0</v>
      </c>
      <c r="J70" s="34">
        <f>SUM(I$21:I70)</f>
        <v>0</v>
      </c>
      <c r="K70" s="34">
        <f t="shared" si="3"/>
        <v>10000</v>
      </c>
    </row>
    <row r="71" spans="1:11" x14ac:dyDescent="0.25">
      <c r="A71" s="20">
        <f t="shared" si="4"/>
        <v>40229</v>
      </c>
      <c r="B71" s="33">
        <f>_xlfn.IFNA(INDEX('Ein- und Auszahlungen'!B:B,MATCH(A71,'Ein- und Auszahlungen'!A:A,0)),0)</f>
        <v>0</v>
      </c>
      <c r="C71" s="34">
        <f t="shared" si="0"/>
        <v>1.3790882796334469</v>
      </c>
      <c r="D71" s="34">
        <f>SUM(C$21:C71)</f>
        <v>68.723529603789729</v>
      </c>
      <c r="E71" s="34">
        <f t="shared" si="1"/>
        <v>10068.723529603794</v>
      </c>
      <c r="F71" s="34">
        <f>IF(AND(OR(MONTH(A71) = MONTH(A$21), MONTH(A71) = MOD(MONTH(A$21)+6, 12)), DAY(A71) = DAY(A$21)),AVERAGEIF(A$21:A70,"&gt;"&amp; A71 - _xlfn.DAYS(A71,DATE(YEAR(A71),MONTH(A71)-6,DAY(A71))),H$21:H70)*G$3/2,0)</f>
        <v>0</v>
      </c>
      <c r="G71" s="34">
        <f>SUM(F$21:F71)</f>
        <v>0</v>
      </c>
      <c r="H71" s="34">
        <f t="shared" si="2"/>
        <v>10000</v>
      </c>
      <c r="I71" s="34">
        <f>IF(AND(MONTH(A71) = MONTH(A$21), DAY(A71) = DAY(A$21)),AVERAGEIF(A$21:A70,"&gt;"&amp; A71 - _xlfn.DAYS(DATE(YEAR(A71)+1,1,1),DATE(YEAR(A71),1,1)),K$21:K70)*G$3,0)</f>
        <v>0</v>
      </c>
      <c r="J71" s="34">
        <f>SUM(I$21:I71)</f>
        <v>0</v>
      </c>
      <c r="K71" s="34">
        <f t="shared" si="3"/>
        <v>10000</v>
      </c>
    </row>
    <row r="72" spans="1:11" x14ac:dyDescent="0.25">
      <c r="A72" s="20">
        <f t="shared" si="4"/>
        <v>40230</v>
      </c>
      <c r="B72" s="33">
        <f>_xlfn.IFNA(INDEX('Ein- und Auszahlungen'!B:B,MATCH(A72,'Ein- und Auszahlungen'!A:A,0)),0)</f>
        <v>0</v>
      </c>
      <c r="C72" s="34">
        <f t="shared" si="0"/>
        <v>1.3792771958361363</v>
      </c>
      <c r="D72" s="34">
        <f>SUM(C$21:C72)</f>
        <v>70.102806799625867</v>
      </c>
      <c r="E72" s="34">
        <f t="shared" si="1"/>
        <v>10070.10280679963</v>
      </c>
      <c r="F72" s="34">
        <f>IF(AND(OR(MONTH(A72) = MONTH(A$21), MONTH(A72) = MOD(MONTH(A$21)+6, 12)), DAY(A72) = DAY(A$21)),AVERAGEIF(A$21:A71,"&gt;"&amp; A72 - _xlfn.DAYS(A72,DATE(YEAR(A72),MONTH(A72)-6,DAY(A72))),H$21:H71)*G$3/2,0)</f>
        <v>0</v>
      </c>
      <c r="G72" s="34">
        <f>SUM(F$21:F72)</f>
        <v>0</v>
      </c>
      <c r="H72" s="34">
        <f t="shared" si="2"/>
        <v>10000</v>
      </c>
      <c r="I72" s="34">
        <f>IF(AND(MONTH(A72) = MONTH(A$21), DAY(A72) = DAY(A$21)),AVERAGEIF(A$21:A71,"&gt;"&amp; A72 - _xlfn.DAYS(DATE(YEAR(A72)+1,1,1),DATE(YEAR(A72),1,1)),K$21:K71)*G$3,0)</f>
        <v>0</v>
      </c>
      <c r="J72" s="34">
        <f>SUM(I$21:I72)</f>
        <v>0</v>
      </c>
      <c r="K72" s="34">
        <f t="shared" si="3"/>
        <v>10000</v>
      </c>
    </row>
    <row r="73" spans="1:11" x14ac:dyDescent="0.25">
      <c r="A73" s="20">
        <f t="shared" si="4"/>
        <v>40231</v>
      </c>
      <c r="B73" s="33">
        <f>_xlfn.IFNA(INDEX('Ein- und Auszahlungen'!B:B,MATCH(A73,'Ein- und Auszahlungen'!A:A,0)),0)</f>
        <v>0</v>
      </c>
      <c r="C73" s="34">
        <f t="shared" si="0"/>
        <v>1.3794661379177577</v>
      </c>
      <c r="D73" s="34">
        <f>SUM(C$21:C73)</f>
        <v>71.482272937543627</v>
      </c>
      <c r="E73" s="34">
        <f t="shared" si="1"/>
        <v>10071.482272937548</v>
      </c>
      <c r="F73" s="34">
        <f>IF(AND(OR(MONTH(A73) = MONTH(A$21), MONTH(A73) = MOD(MONTH(A$21)+6, 12)), DAY(A73) = DAY(A$21)),AVERAGEIF(A$21:A72,"&gt;"&amp; A73 - _xlfn.DAYS(A73,DATE(YEAR(A73),MONTH(A73)-6,DAY(A73))),H$21:H72)*G$3/2,0)</f>
        <v>0</v>
      </c>
      <c r="G73" s="34">
        <f>SUM(F$21:F73)</f>
        <v>0</v>
      </c>
      <c r="H73" s="34">
        <f t="shared" si="2"/>
        <v>10000</v>
      </c>
      <c r="I73" s="34">
        <f>IF(AND(MONTH(A73) = MONTH(A$21), DAY(A73) = DAY(A$21)),AVERAGEIF(A$21:A72,"&gt;"&amp; A73 - _xlfn.DAYS(DATE(YEAR(A73)+1,1,1),DATE(YEAR(A73),1,1)),K$21:K72)*G$3,0)</f>
        <v>0</v>
      </c>
      <c r="J73" s="34">
        <f>SUM(I$21:I73)</f>
        <v>0</v>
      </c>
      <c r="K73" s="34">
        <f t="shared" si="3"/>
        <v>10000</v>
      </c>
    </row>
    <row r="74" spans="1:11" x14ac:dyDescent="0.25">
      <c r="A74" s="20">
        <f t="shared" si="4"/>
        <v>40232</v>
      </c>
      <c r="B74" s="33">
        <f>_xlfn.IFNA(INDEX('Ein- und Auszahlungen'!B:B,MATCH(A74,'Ein- und Auszahlungen'!A:A,0)),0)</f>
        <v>0</v>
      </c>
      <c r="C74" s="34">
        <f t="shared" si="0"/>
        <v>1.379655105881856</v>
      </c>
      <c r="D74" s="34">
        <f>SUM(C$21:C74)</f>
        <v>72.861928043425479</v>
      </c>
      <c r="E74" s="34">
        <f t="shared" si="1"/>
        <v>10072.86192804343</v>
      </c>
      <c r="F74" s="34">
        <f>IF(AND(OR(MONTH(A74) = MONTH(A$21), MONTH(A74) = MOD(MONTH(A$21)+6, 12)), DAY(A74) = DAY(A$21)),AVERAGEIF(A$21:A73,"&gt;"&amp; A74 - _xlfn.DAYS(A74,DATE(YEAR(A74),MONTH(A74)-6,DAY(A74))),H$21:H73)*G$3/2,0)</f>
        <v>0</v>
      </c>
      <c r="G74" s="34">
        <f>SUM(F$21:F74)</f>
        <v>0</v>
      </c>
      <c r="H74" s="34">
        <f t="shared" si="2"/>
        <v>10000</v>
      </c>
      <c r="I74" s="34">
        <f>IF(AND(MONTH(A74) = MONTH(A$21), DAY(A74) = DAY(A$21)),AVERAGEIF(A$21:A73,"&gt;"&amp; A74 - _xlfn.DAYS(DATE(YEAR(A74)+1,1,1),DATE(YEAR(A74),1,1)),K$21:K73)*G$3,0)</f>
        <v>0</v>
      </c>
      <c r="J74" s="34">
        <f>SUM(I$21:I74)</f>
        <v>0</v>
      </c>
      <c r="K74" s="34">
        <f t="shared" si="3"/>
        <v>10000</v>
      </c>
    </row>
    <row r="75" spans="1:11" x14ac:dyDescent="0.25">
      <c r="A75" s="20">
        <f t="shared" si="4"/>
        <v>40233</v>
      </c>
      <c r="B75" s="33">
        <f>_xlfn.IFNA(INDEX('Ein- und Auszahlungen'!B:B,MATCH(A75,'Ein- und Auszahlungen'!A:A,0)),0)</f>
        <v>0</v>
      </c>
      <c r="C75" s="34">
        <f t="shared" si="0"/>
        <v>1.3798440997319767</v>
      </c>
      <c r="D75" s="34">
        <f>SUM(C$21:C75)</f>
        <v>74.241772143157462</v>
      </c>
      <c r="E75" s="34">
        <f t="shared" si="1"/>
        <v>10074.241772143163</v>
      </c>
      <c r="F75" s="34">
        <f>IF(AND(OR(MONTH(A75) = MONTH(A$21), MONTH(A75) = MOD(MONTH(A$21)+6, 12)), DAY(A75) = DAY(A$21)),AVERAGEIF(A$21:A74,"&gt;"&amp; A75 - _xlfn.DAYS(A75,DATE(YEAR(A75),MONTH(A75)-6,DAY(A75))),H$21:H74)*G$3/2,0)</f>
        <v>0</v>
      </c>
      <c r="G75" s="34">
        <f>SUM(F$21:F75)</f>
        <v>0</v>
      </c>
      <c r="H75" s="34">
        <f t="shared" si="2"/>
        <v>10000</v>
      </c>
      <c r="I75" s="34">
        <f>IF(AND(MONTH(A75) = MONTH(A$21), DAY(A75) = DAY(A$21)),AVERAGEIF(A$21:A74,"&gt;"&amp; A75 - _xlfn.DAYS(DATE(YEAR(A75)+1,1,1),DATE(YEAR(A75),1,1)),K$21:K74)*G$3,0)</f>
        <v>0</v>
      </c>
      <c r="J75" s="34">
        <f>SUM(I$21:I75)</f>
        <v>0</v>
      </c>
      <c r="K75" s="34">
        <f t="shared" si="3"/>
        <v>10000</v>
      </c>
    </row>
    <row r="76" spans="1:11" x14ac:dyDescent="0.25">
      <c r="A76" s="20">
        <f t="shared" si="4"/>
        <v>40234</v>
      </c>
      <c r="B76" s="33">
        <f>_xlfn.IFNA(INDEX('Ein- und Auszahlungen'!B:B,MATCH(A76,'Ein- und Auszahlungen'!A:A,0)),0)</f>
        <v>0</v>
      </c>
      <c r="C76" s="34">
        <f t="shared" si="0"/>
        <v>1.3800331194716662</v>
      </c>
      <c r="D76" s="34">
        <f>SUM(C$21:C76)</f>
        <v>75.621805262629124</v>
      </c>
      <c r="E76" s="34">
        <f t="shared" si="1"/>
        <v>10075.621805262635</v>
      </c>
      <c r="F76" s="34">
        <f>IF(AND(OR(MONTH(A76) = MONTH(A$21), MONTH(A76) = MOD(MONTH(A$21)+6, 12)), DAY(A76) = DAY(A$21)),AVERAGEIF(A$21:A75,"&gt;"&amp; A76 - _xlfn.DAYS(A76,DATE(YEAR(A76),MONTH(A76)-6,DAY(A76))),H$21:H75)*G$3/2,0)</f>
        <v>0</v>
      </c>
      <c r="G76" s="34">
        <f>SUM(F$21:F76)</f>
        <v>0</v>
      </c>
      <c r="H76" s="34">
        <f t="shared" si="2"/>
        <v>10000</v>
      </c>
      <c r="I76" s="34">
        <f>IF(AND(MONTH(A76) = MONTH(A$21), DAY(A76) = DAY(A$21)),AVERAGEIF(A$21:A75,"&gt;"&amp; A76 - _xlfn.DAYS(DATE(YEAR(A76)+1,1,1),DATE(YEAR(A76),1,1)),K$21:K75)*G$3,0)</f>
        <v>0</v>
      </c>
      <c r="J76" s="34">
        <f>SUM(I$21:I76)</f>
        <v>0</v>
      </c>
      <c r="K76" s="34">
        <f t="shared" si="3"/>
        <v>10000</v>
      </c>
    </row>
    <row r="77" spans="1:11" x14ac:dyDescent="0.25">
      <c r="A77" s="20">
        <f t="shared" si="4"/>
        <v>40235</v>
      </c>
      <c r="B77" s="33">
        <f>_xlfn.IFNA(INDEX('Ein- und Auszahlungen'!B:B,MATCH(A77,'Ein- und Auszahlungen'!A:A,0)),0)</f>
        <v>0</v>
      </c>
      <c r="C77" s="34">
        <f t="shared" si="0"/>
        <v>1.3802221651044706</v>
      </c>
      <c r="D77" s="34">
        <f>SUM(C$21:C77)</f>
        <v>77.002027427733594</v>
      </c>
      <c r="E77" s="34">
        <f t="shared" si="1"/>
        <v>10077.002027427739</v>
      </c>
      <c r="F77" s="34">
        <f>IF(AND(OR(MONTH(A77) = MONTH(A$21), MONTH(A77) = MOD(MONTH(A$21)+6, 12)), DAY(A77) = DAY(A$21)),AVERAGEIF(A$21:A76,"&gt;"&amp; A77 - _xlfn.DAYS(A77,DATE(YEAR(A77),MONTH(A77)-6,DAY(A77))),H$21:H76)*G$3/2,0)</f>
        <v>0</v>
      </c>
      <c r="G77" s="34">
        <f>SUM(F$21:F77)</f>
        <v>0</v>
      </c>
      <c r="H77" s="34">
        <f t="shared" si="2"/>
        <v>10000</v>
      </c>
      <c r="I77" s="34">
        <f>IF(AND(MONTH(A77) = MONTH(A$21), DAY(A77) = DAY(A$21)),AVERAGEIF(A$21:A76,"&gt;"&amp; A77 - _xlfn.DAYS(DATE(YEAR(A77)+1,1,1),DATE(YEAR(A77),1,1)),K$21:K76)*G$3,0)</f>
        <v>0</v>
      </c>
      <c r="J77" s="34">
        <f>SUM(I$21:I77)</f>
        <v>0</v>
      </c>
      <c r="K77" s="34">
        <f t="shared" si="3"/>
        <v>10000</v>
      </c>
    </row>
    <row r="78" spans="1:11" x14ac:dyDescent="0.25">
      <c r="A78" s="20">
        <f t="shared" si="4"/>
        <v>40236</v>
      </c>
      <c r="B78" s="33">
        <f>_xlfn.IFNA(INDEX('Ein- und Auszahlungen'!B:B,MATCH(A78,'Ein- und Auszahlungen'!A:A,0)),0)</f>
        <v>0</v>
      </c>
      <c r="C78" s="34">
        <f t="shared" si="0"/>
        <v>1.3804112366339369</v>
      </c>
      <c r="D78" s="34">
        <f>SUM(C$21:C78)</f>
        <v>78.382438664367527</v>
      </c>
      <c r="E78" s="34">
        <f t="shared" si="1"/>
        <v>10078.382438664374</v>
      </c>
      <c r="F78" s="34">
        <f>IF(AND(OR(MONTH(A78) = MONTH(A$21), MONTH(A78) = MOD(MONTH(A$21)+6, 12)), DAY(A78) = DAY(A$21)),AVERAGEIF(A$21:A77,"&gt;"&amp; A78 - _xlfn.DAYS(A78,DATE(YEAR(A78),MONTH(A78)-6,DAY(A78))),H$21:H77)*G$3/2,0)</f>
        <v>0</v>
      </c>
      <c r="G78" s="34">
        <f>SUM(F$21:F78)</f>
        <v>0</v>
      </c>
      <c r="H78" s="34">
        <f t="shared" si="2"/>
        <v>10000</v>
      </c>
      <c r="I78" s="34">
        <f>IF(AND(MONTH(A78) = MONTH(A$21), DAY(A78) = DAY(A$21)),AVERAGEIF(A$21:A77,"&gt;"&amp; A78 - _xlfn.DAYS(DATE(YEAR(A78)+1,1,1),DATE(YEAR(A78),1,1)),K$21:K77)*G$3,0)</f>
        <v>0</v>
      </c>
      <c r="J78" s="34">
        <f>SUM(I$21:I78)</f>
        <v>0</v>
      </c>
      <c r="K78" s="34">
        <f t="shared" si="3"/>
        <v>10000</v>
      </c>
    </row>
    <row r="79" spans="1:11" x14ac:dyDescent="0.25">
      <c r="A79" s="20">
        <f t="shared" si="4"/>
        <v>40237</v>
      </c>
      <c r="B79" s="33">
        <f>_xlfn.IFNA(INDEX('Ein- und Auszahlungen'!B:B,MATCH(A79,'Ein- und Auszahlungen'!A:A,0)),0)</f>
        <v>0</v>
      </c>
      <c r="C79" s="34">
        <f t="shared" si="0"/>
        <v>1.3806003340636128</v>
      </c>
      <c r="D79" s="34">
        <f>SUM(C$21:C79)</f>
        <v>79.763038998431142</v>
      </c>
      <c r="E79" s="34">
        <f t="shared" si="1"/>
        <v>10079.763038998437</v>
      </c>
      <c r="F79" s="34">
        <f>IF(AND(OR(MONTH(A79) = MONTH(A$21), MONTH(A79) = MOD(MONTH(A$21)+6, 12)), DAY(A79) = DAY(A$21)),AVERAGEIF(A$21:A78,"&gt;"&amp; A79 - _xlfn.DAYS(A79,DATE(YEAR(A79),MONTH(A79)-6,DAY(A79))),H$21:H78)*G$3/2,0)</f>
        <v>0</v>
      </c>
      <c r="G79" s="34">
        <f>SUM(F$21:F79)</f>
        <v>0</v>
      </c>
      <c r="H79" s="34">
        <f t="shared" si="2"/>
        <v>10000</v>
      </c>
      <c r="I79" s="34">
        <f>IF(AND(MONTH(A79) = MONTH(A$21), DAY(A79) = DAY(A$21)),AVERAGEIF(A$21:A78,"&gt;"&amp; A79 - _xlfn.DAYS(DATE(YEAR(A79)+1,1,1),DATE(YEAR(A79),1,1)),K$21:K78)*G$3,0)</f>
        <v>0</v>
      </c>
      <c r="J79" s="34">
        <f>SUM(I$21:I79)</f>
        <v>0</v>
      </c>
      <c r="K79" s="34">
        <f t="shared" si="3"/>
        <v>10000</v>
      </c>
    </row>
    <row r="80" spans="1:11" x14ac:dyDescent="0.25">
      <c r="A80" s="20">
        <f t="shared" si="4"/>
        <v>40238</v>
      </c>
      <c r="B80" s="33">
        <f>_xlfn.IFNA(INDEX('Ein- und Auszahlungen'!B:B,MATCH(A80,'Ein- und Auszahlungen'!A:A,0)),0)</f>
        <v>0</v>
      </c>
      <c r="C80" s="34">
        <f t="shared" si="0"/>
        <v>1.3807894573970463</v>
      </c>
      <c r="D80" s="34">
        <f>SUM(C$21:C80)</f>
        <v>81.143828455828185</v>
      </c>
      <c r="E80" s="34">
        <f t="shared" si="1"/>
        <v>10081.143828455833</v>
      </c>
      <c r="F80" s="34">
        <f>IF(AND(OR(MONTH(A80) = MONTH(A$21), MONTH(A80) = MOD(MONTH(A$21)+6, 12)), DAY(A80) = DAY(A$21)),AVERAGEIF(A$21:A79,"&gt;"&amp; A80 - _xlfn.DAYS(A80,DATE(YEAR(A80),MONTH(A80)-6,DAY(A80))),H$21:H79)*G$3/2,0)</f>
        <v>0</v>
      </c>
      <c r="G80" s="34">
        <f>SUM(F$21:F80)</f>
        <v>0</v>
      </c>
      <c r="H80" s="34">
        <f t="shared" si="2"/>
        <v>10000</v>
      </c>
      <c r="I80" s="34">
        <f>IF(AND(MONTH(A80) = MONTH(A$21), DAY(A80) = DAY(A$21)),AVERAGEIF(A$21:A79,"&gt;"&amp; A80 - _xlfn.DAYS(DATE(YEAR(A80)+1,1,1),DATE(YEAR(A80),1,1)),K$21:K79)*G$3,0)</f>
        <v>0</v>
      </c>
      <c r="J80" s="34">
        <f>SUM(I$21:I80)</f>
        <v>0</v>
      </c>
      <c r="K80" s="34">
        <f t="shared" si="3"/>
        <v>10000</v>
      </c>
    </row>
    <row r="81" spans="1:11" x14ac:dyDescent="0.25">
      <c r="A81" s="20">
        <f t="shared" si="4"/>
        <v>40239</v>
      </c>
      <c r="B81" s="33">
        <f>_xlfn.IFNA(INDEX('Ein- und Auszahlungen'!B:B,MATCH(A81,'Ein- und Auszahlungen'!A:A,0)),0)</f>
        <v>0</v>
      </c>
      <c r="C81" s="34">
        <f t="shared" si="0"/>
        <v>1.3809786066377854</v>
      </c>
      <c r="D81" s="34">
        <f>SUM(C$21:C81)</f>
        <v>82.524807062465968</v>
      </c>
      <c r="E81" s="34">
        <f t="shared" si="1"/>
        <v>10082.524807062471</v>
      </c>
      <c r="F81" s="34">
        <f>IF(AND(OR(MONTH(A81) = MONTH(A$21), MONTH(A81) = MOD(MONTH(A$21)+6, 12)), DAY(A81) = DAY(A$21)),AVERAGEIF(A$21:A80,"&gt;"&amp; A81 - _xlfn.DAYS(A81,DATE(YEAR(A81),MONTH(A81)-6,DAY(A81))),H$21:H80)*G$3/2,0)</f>
        <v>0</v>
      </c>
      <c r="G81" s="34">
        <f>SUM(F$21:F81)</f>
        <v>0</v>
      </c>
      <c r="H81" s="34">
        <f t="shared" si="2"/>
        <v>10000</v>
      </c>
      <c r="I81" s="34">
        <f>IF(AND(MONTH(A81) = MONTH(A$21), DAY(A81) = DAY(A$21)),AVERAGEIF(A$21:A80,"&gt;"&amp; A81 - _xlfn.DAYS(DATE(YEAR(A81)+1,1,1),DATE(YEAR(A81),1,1)),K$21:K80)*G$3,0)</f>
        <v>0</v>
      </c>
      <c r="J81" s="34">
        <f>SUM(I$21:I81)</f>
        <v>0</v>
      </c>
      <c r="K81" s="34">
        <f t="shared" si="3"/>
        <v>10000</v>
      </c>
    </row>
    <row r="82" spans="1:11" x14ac:dyDescent="0.25">
      <c r="A82" s="20">
        <f t="shared" si="4"/>
        <v>40240</v>
      </c>
      <c r="B82" s="33">
        <f>_xlfn.IFNA(INDEX('Ein- und Auszahlungen'!B:B,MATCH(A82,'Ein- und Auszahlungen'!A:A,0)),0)</f>
        <v>0</v>
      </c>
      <c r="C82" s="34">
        <f t="shared" si="0"/>
        <v>1.3811677817893797</v>
      </c>
      <c r="D82" s="34">
        <f>SUM(C$21:C82)</f>
        <v>83.905974844255354</v>
      </c>
      <c r="E82" s="34">
        <f t="shared" si="1"/>
        <v>10083.905974844261</v>
      </c>
      <c r="F82" s="34">
        <f>IF(AND(OR(MONTH(A82) = MONTH(A$21), MONTH(A82) = MOD(MONTH(A$21)+6, 12)), DAY(A82) = DAY(A$21)),AVERAGEIF(A$21:A81,"&gt;"&amp; A82 - _xlfn.DAYS(A82,DATE(YEAR(A82),MONTH(A82)-6,DAY(A82))),H$21:H81)*G$3/2,0)</f>
        <v>0</v>
      </c>
      <c r="G82" s="34">
        <f>SUM(F$21:F82)</f>
        <v>0</v>
      </c>
      <c r="H82" s="34">
        <f t="shared" si="2"/>
        <v>10000</v>
      </c>
      <c r="I82" s="34">
        <f>IF(AND(MONTH(A82) = MONTH(A$21), DAY(A82) = DAY(A$21)),AVERAGEIF(A$21:A81,"&gt;"&amp; A82 - _xlfn.DAYS(DATE(YEAR(A82)+1,1,1),DATE(YEAR(A82),1,1)),K$21:K81)*G$3,0)</f>
        <v>0</v>
      </c>
      <c r="J82" s="34">
        <f>SUM(I$21:I82)</f>
        <v>0</v>
      </c>
      <c r="K82" s="34">
        <f t="shared" si="3"/>
        <v>10000</v>
      </c>
    </row>
    <row r="83" spans="1:11" x14ac:dyDescent="0.25">
      <c r="A83" s="20">
        <f t="shared" si="4"/>
        <v>40241</v>
      </c>
      <c r="B83" s="33">
        <f>_xlfn.IFNA(INDEX('Ein- und Auszahlungen'!B:B,MATCH(A83,'Ein- und Auszahlungen'!A:A,0)),0)</f>
        <v>0</v>
      </c>
      <c r="C83" s="34">
        <f t="shared" si="0"/>
        <v>1.3813569828553782</v>
      </c>
      <c r="D83" s="34">
        <f>SUM(C$21:C83)</f>
        <v>85.287331827110734</v>
      </c>
      <c r="E83" s="34">
        <f t="shared" si="1"/>
        <v>10085.287331827118</v>
      </c>
      <c r="F83" s="34">
        <f>IF(AND(OR(MONTH(A83) = MONTH(A$21), MONTH(A83) = MOD(MONTH(A$21)+6, 12)), DAY(A83) = DAY(A$21)),AVERAGEIF(A$21:A82,"&gt;"&amp; A83 - _xlfn.DAYS(A83,DATE(YEAR(A83),MONTH(A83)-6,DAY(A83))),H$21:H82)*G$3/2,0)</f>
        <v>0</v>
      </c>
      <c r="G83" s="34">
        <f>SUM(F$21:F83)</f>
        <v>0</v>
      </c>
      <c r="H83" s="34">
        <f t="shared" si="2"/>
        <v>10000</v>
      </c>
      <c r="I83" s="34">
        <f>IF(AND(MONTH(A83) = MONTH(A$21), DAY(A83) = DAY(A$21)),AVERAGEIF(A$21:A82,"&gt;"&amp; A83 - _xlfn.DAYS(DATE(YEAR(A83)+1,1,1),DATE(YEAR(A83),1,1)),K$21:K82)*G$3,0)</f>
        <v>0</v>
      </c>
      <c r="J83" s="34">
        <f>SUM(I$21:I83)</f>
        <v>0</v>
      </c>
      <c r="K83" s="34">
        <f t="shared" si="3"/>
        <v>10000</v>
      </c>
    </row>
    <row r="84" spans="1:11" x14ac:dyDescent="0.25">
      <c r="A84" s="20">
        <f t="shared" si="4"/>
        <v>40242</v>
      </c>
      <c r="B84" s="33">
        <f>_xlfn.IFNA(INDEX('Ein- und Auszahlungen'!B:B,MATCH(A84,'Ein- und Auszahlungen'!A:A,0)),0)</f>
        <v>0</v>
      </c>
      <c r="C84" s="34">
        <f t="shared" si="0"/>
        <v>1.3815462098393312</v>
      </c>
      <c r="D84" s="34">
        <f>SUM(C$21:C84)</f>
        <v>86.668878036950062</v>
      </c>
      <c r="E84" s="34">
        <f t="shared" si="1"/>
        <v>10086.668878036957</v>
      </c>
      <c r="F84" s="34">
        <f>IF(AND(OR(MONTH(A84) = MONTH(A$21), MONTH(A84) = MOD(MONTH(A$21)+6, 12)), DAY(A84) = DAY(A$21)),AVERAGEIF(A$21:A83,"&gt;"&amp; A84 - _xlfn.DAYS(A84,DATE(YEAR(A84),MONTH(A84)-6,DAY(A84))),H$21:H83)*G$3/2,0)</f>
        <v>0</v>
      </c>
      <c r="G84" s="34">
        <f>SUM(F$21:F84)</f>
        <v>0</v>
      </c>
      <c r="H84" s="34">
        <f t="shared" si="2"/>
        <v>10000</v>
      </c>
      <c r="I84" s="34">
        <f>IF(AND(MONTH(A84) = MONTH(A$21), DAY(A84) = DAY(A$21)),AVERAGEIF(A$21:A83,"&gt;"&amp; A84 - _xlfn.DAYS(DATE(YEAR(A84)+1,1,1),DATE(YEAR(A84),1,1)),K$21:K83)*G$3,0)</f>
        <v>0</v>
      </c>
      <c r="J84" s="34">
        <f>SUM(I$21:I84)</f>
        <v>0</v>
      </c>
      <c r="K84" s="34">
        <f t="shared" si="3"/>
        <v>10000</v>
      </c>
    </row>
    <row r="85" spans="1:11" x14ac:dyDescent="0.25">
      <c r="A85" s="20">
        <f t="shared" si="4"/>
        <v>40243</v>
      </c>
      <c r="B85" s="33">
        <f>_xlfn.IFNA(INDEX('Ein- und Auszahlungen'!B:B,MATCH(A85,'Ein- und Auszahlungen'!A:A,0)),0)</f>
        <v>0</v>
      </c>
      <c r="C85" s="34">
        <f t="shared" si="0"/>
        <v>1.3817354627447886</v>
      </c>
      <c r="D85" s="34">
        <f>SUM(C$21:C85)</f>
        <v>88.050613499694848</v>
      </c>
      <c r="E85" s="34">
        <f t="shared" si="1"/>
        <v>10088.050613499701</v>
      </c>
      <c r="F85" s="34">
        <f>IF(AND(OR(MONTH(A85) = MONTH(A$21), MONTH(A85) = MOD(MONTH(A$21)+6, 12)), DAY(A85) = DAY(A$21)),AVERAGEIF(A$21:A84,"&gt;"&amp; A85 - _xlfn.DAYS(A85,DATE(YEAR(A85),MONTH(A85)-6,DAY(A85))),H$21:H84)*G$3/2,0)</f>
        <v>0</v>
      </c>
      <c r="G85" s="34">
        <f>SUM(F$21:F85)</f>
        <v>0</v>
      </c>
      <c r="H85" s="34">
        <f t="shared" si="2"/>
        <v>10000</v>
      </c>
      <c r="I85" s="34">
        <f>IF(AND(MONTH(A85) = MONTH(A$21), DAY(A85) = DAY(A$21)),AVERAGEIF(A$21:A84,"&gt;"&amp; A85 - _xlfn.DAYS(DATE(YEAR(A85)+1,1,1),DATE(YEAR(A85),1,1)),K$21:K84)*G$3,0)</f>
        <v>0</v>
      </c>
      <c r="J85" s="34">
        <f>SUM(I$21:I85)</f>
        <v>0</v>
      </c>
      <c r="K85" s="34">
        <f t="shared" si="3"/>
        <v>10000</v>
      </c>
    </row>
    <row r="86" spans="1:11" x14ac:dyDescent="0.25">
      <c r="A86" s="20">
        <f t="shared" si="4"/>
        <v>40244</v>
      </c>
      <c r="B86" s="33">
        <f>_xlfn.IFNA(INDEX('Ein- und Auszahlungen'!B:B,MATCH(A86,'Ein- und Auszahlungen'!A:A,0)),0)</f>
        <v>0</v>
      </c>
      <c r="C86" s="34">
        <f t="shared" ref="C86:C149" si="5">E85*G$3/_xlfn.DAYS(DATE(YEAR(A86)+1,1,1),DATE(YEAR(A86),1,1))</f>
        <v>1.3819247415753015</v>
      </c>
      <c r="D86" s="34">
        <f>SUM(C$21:C86)</f>
        <v>89.432538241270152</v>
      </c>
      <c r="E86" s="34">
        <f t="shared" ref="E86:E149" si="6">C86+E85 + $B86</f>
        <v>10089.432538241277</v>
      </c>
      <c r="F86" s="34">
        <f>IF(AND(OR(MONTH(A86) = MONTH(A$21), MONTH(A86) = MOD(MONTH(A$21)+6, 12)), DAY(A86) = DAY(A$21)),AVERAGEIF(A$21:A85,"&gt;"&amp; A86 - _xlfn.DAYS(A86,DATE(YEAR(A86),MONTH(A86)-6,DAY(A86))),H$21:H85)*G$3/2,0)</f>
        <v>0</v>
      </c>
      <c r="G86" s="34">
        <f>SUM(F$21:F86)</f>
        <v>0</v>
      </c>
      <c r="H86" s="34">
        <f t="shared" ref="H86:H149" si="7">F86+H85 + $B86</f>
        <v>10000</v>
      </c>
      <c r="I86" s="34">
        <f>IF(AND(MONTH(A86) = MONTH(A$21), DAY(A86) = DAY(A$21)),AVERAGEIF(A$21:A85,"&gt;"&amp; A86 - _xlfn.DAYS(DATE(YEAR(A86)+1,1,1),DATE(YEAR(A86),1,1)),K$21:K85)*G$3,0)</f>
        <v>0</v>
      </c>
      <c r="J86" s="34">
        <f>SUM(I$21:I86)</f>
        <v>0</v>
      </c>
      <c r="K86" s="34">
        <f t="shared" ref="K86:K149" si="8">I86+K85+$B86</f>
        <v>10000</v>
      </c>
    </row>
    <row r="87" spans="1:11" x14ac:dyDescent="0.25">
      <c r="A87" s="20">
        <f t="shared" ref="A87:A150" si="9">A86+1</f>
        <v>40245</v>
      </c>
      <c r="B87" s="33">
        <f>_xlfn.IFNA(INDEX('Ein- und Auszahlungen'!B:B,MATCH(A87,'Ein- und Auszahlungen'!A:A,0)),0)</f>
        <v>0</v>
      </c>
      <c r="C87" s="34">
        <f t="shared" si="5"/>
        <v>1.3821140463344215</v>
      </c>
      <c r="D87" s="34">
        <f>SUM(C$21:C87)</f>
        <v>90.814652287604574</v>
      </c>
      <c r="E87" s="34">
        <f t="shared" si="6"/>
        <v>10090.814652287612</v>
      </c>
      <c r="F87" s="34">
        <f>IF(AND(OR(MONTH(A87) = MONTH(A$21), MONTH(A87) = MOD(MONTH(A$21)+6, 12)), DAY(A87) = DAY(A$21)),AVERAGEIF(A$21:A86,"&gt;"&amp; A87 - _xlfn.DAYS(A87,DATE(YEAR(A87),MONTH(A87)-6,DAY(A87))),H$21:H86)*G$3/2,0)</f>
        <v>0</v>
      </c>
      <c r="G87" s="34">
        <f>SUM(F$21:F87)</f>
        <v>0</v>
      </c>
      <c r="H87" s="34">
        <f t="shared" si="7"/>
        <v>10000</v>
      </c>
      <c r="I87" s="34">
        <f>IF(AND(MONTH(A87) = MONTH(A$21), DAY(A87) = DAY(A$21)),AVERAGEIF(A$21:A86,"&gt;"&amp; A87 - _xlfn.DAYS(DATE(YEAR(A87)+1,1,1),DATE(YEAR(A87),1,1)),K$21:K86)*G$3,0)</f>
        <v>0</v>
      </c>
      <c r="J87" s="34">
        <f>SUM(I$21:I87)</f>
        <v>0</v>
      </c>
      <c r="K87" s="34">
        <f t="shared" si="8"/>
        <v>10000</v>
      </c>
    </row>
    <row r="88" spans="1:11" x14ac:dyDescent="0.25">
      <c r="A88" s="20">
        <f t="shared" si="9"/>
        <v>40246</v>
      </c>
      <c r="B88" s="33">
        <f>_xlfn.IFNA(INDEX('Ein- und Auszahlungen'!B:B,MATCH(A88,'Ein- und Auszahlungen'!A:A,0)),0)</f>
        <v>0</v>
      </c>
      <c r="C88" s="34">
        <f t="shared" si="5"/>
        <v>1.3823033770257005</v>
      </c>
      <c r="D88" s="34">
        <f>SUM(C$21:C88)</f>
        <v>92.196955664630281</v>
      </c>
      <c r="E88" s="34">
        <f t="shared" si="6"/>
        <v>10092.196955664638</v>
      </c>
      <c r="F88" s="34">
        <f>IF(AND(OR(MONTH(A88) = MONTH(A$21), MONTH(A88) = MOD(MONTH(A$21)+6, 12)), DAY(A88) = DAY(A$21)),AVERAGEIF(A$21:A87,"&gt;"&amp; A88 - _xlfn.DAYS(A88,DATE(YEAR(A88),MONTH(A88)-6,DAY(A88))),H$21:H87)*G$3/2,0)</f>
        <v>0</v>
      </c>
      <c r="G88" s="34">
        <f>SUM(F$21:F88)</f>
        <v>0</v>
      </c>
      <c r="H88" s="34">
        <f t="shared" si="7"/>
        <v>10000</v>
      </c>
      <c r="I88" s="34">
        <f>IF(AND(MONTH(A88) = MONTH(A$21), DAY(A88) = DAY(A$21)),AVERAGEIF(A$21:A87,"&gt;"&amp; A88 - _xlfn.DAYS(DATE(YEAR(A88)+1,1,1),DATE(YEAR(A88),1,1)),K$21:K87)*G$3,0)</f>
        <v>0</v>
      </c>
      <c r="J88" s="34">
        <f>SUM(I$21:I88)</f>
        <v>0</v>
      </c>
      <c r="K88" s="34">
        <f t="shared" si="8"/>
        <v>10000</v>
      </c>
    </row>
    <row r="89" spans="1:11" x14ac:dyDescent="0.25">
      <c r="A89" s="20">
        <f t="shared" si="9"/>
        <v>40247</v>
      </c>
      <c r="B89" s="33">
        <f>_xlfn.IFNA(INDEX('Ein- und Auszahlungen'!B:B,MATCH(A89,'Ein- und Auszahlungen'!A:A,0)),0)</f>
        <v>0</v>
      </c>
      <c r="C89" s="34">
        <f t="shared" si="5"/>
        <v>1.3824927336526902</v>
      </c>
      <c r="D89" s="34">
        <f>SUM(C$21:C89)</f>
        <v>93.579448398282977</v>
      </c>
      <c r="E89" s="34">
        <f t="shared" si="6"/>
        <v>10093.57944839829</v>
      </c>
      <c r="F89" s="34">
        <f>IF(AND(OR(MONTH(A89) = MONTH(A$21), MONTH(A89) = MOD(MONTH(A$21)+6, 12)), DAY(A89) = DAY(A$21)),AVERAGEIF(A$21:A88,"&gt;"&amp; A89 - _xlfn.DAYS(A89,DATE(YEAR(A89),MONTH(A89)-6,DAY(A89))),H$21:H88)*G$3/2,0)</f>
        <v>0</v>
      </c>
      <c r="G89" s="34">
        <f>SUM(F$21:F89)</f>
        <v>0</v>
      </c>
      <c r="H89" s="34">
        <f t="shared" si="7"/>
        <v>10000</v>
      </c>
      <c r="I89" s="34">
        <f>IF(AND(MONTH(A89) = MONTH(A$21), DAY(A89) = DAY(A$21)),AVERAGEIF(A$21:A88,"&gt;"&amp; A89 - _xlfn.DAYS(DATE(YEAR(A89)+1,1,1),DATE(YEAR(A89),1,1)),K$21:K88)*G$3,0)</f>
        <v>0</v>
      </c>
      <c r="J89" s="34">
        <f>SUM(I$21:I89)</f>
        <v>0</v>
      </c>
      <c r="K89" s="34">
        <f t="shared" si="8"/>
        <v>10000</v>
      </c>
    </row>
    <row r="90" spans="1:11" x14ac:dyDescent="0.25">
      <c r="A90" s="20">
        <f t="shared" si="9"/>
        <v>40248</v>
      </c>
      <c r="B90" s="33">
        <f>_xlfn.IFNA(INDEX('Ein- und Auszahlungen'!B:B,MATCH(A90,'Ein- und Auszahlungen'!A:A,0)),0)</f>
        <v>0</v>
      </c>
      <c r="C90" s="34">
        <f t="shared" si="5"/>
        <v>1.382682116218944</v>
      </c>
      <c r="D90" s="34">
        <f>SUM(C$21:C90)</f>
        <v>94.962130514501922</v>
      </c>
      <c r="E90" s="34">
        <f t="shared" si="6"/>
        <v>10094.962130514508</v>
      </c>
      <c r="F90" s="34">
        <f>IF(AND(OR(MONTH(A90) = MONTH(A$21), MONTH(A90) = MOD(MONTH(A$21)+6, 12)), DAY(A90) = DAY(A$21)),AVERAGEIF(A$21:A89,"&gt;"&amp; A90 - _xlfn.DAYS(A90,DATE(YEAR(A90),MONTH(A90)-6,DAY(A90))),H$21:H89)*G$3/2,0)</f>
        <v>0</v>
      </c>
      <c r="G90" s="34">
        <f>SUM(F$21:F90)</f>
        <v>0</v>
      </c>
      <c r="H90" s="34">
        <f t="shared" si="7"/>
        <v>10000</v>
      </c>
      <c r="I90" s="34">
        <f>IF(AND(MONTH(A90) = MONTH(A$21), DAY(A90) = DAY(A$21)),AVERAGEIF(A$21:A89,"&gt;"&amp; A90 - _xlfn.DAYS(DATE(YEAR(A90)+1,1,1),DATE(YEAR(A90),1,1)),K$21:K89)*G$3,0)</f>
        <v>0</v>
      </c>
      <c r="J90" s="34">
        <f>SUM(I$21:I90)</f>
        <v>0</v>
      </c>
      <c r="K90" s="34">
        <f t="shared" si="8"/>
        <v>10000</v>
      </c>
    </row>
    <row r="91" spans="1:11" x14ac:dyDescent="0.25">
      <c r="A91" s="20">
        <f t="shared" si="9"/>
        <v>40249</v>
      </c>
      <c r="B91" s="33">
        <f>_xlfn.IFNA(INDEX('Ein- und Auszahlungen'!B:B,MATCH(A91,'Ein- und Auszahlungen'!A:A,0)),0)</f>
        <v>0</v>
      </c>
      <c r="C91" s="34">
        <f t="shared" si="5"/>
        <v>1.382871524728015</v>
      </c>
      <c r="D91" s="34">
        <f>SUM(C$21:C91)</f>
        <v>96.345002039229939</v>
      </c>
      <c r="E91" s="34">
        <f t="shared" si="6"/>
        <v>10096.345002039236</v>
      </c>
      <c r="F91" s="34">
        <f>IF(AND(OR(MONTH(A91) = MONTH(A$21), MONTH(A91) = MOD(MONTH(A$21)+6, 12)), DAY(A91) = DAY(A$21)),AVERAGEIF(A$21:A90,"&gt;"&amp; A91 - _xlfn.DAYS(A91,DATE(YEAR(A91),MONTH(A91)-6,DAY(A91))),H$21:H90)*G$3/2,0)</f>
        <v>0</v>
      </c>
      <c r="G91" s="34">
        <f>SUM(F$21:F91)</f>
        <v>0</v>
      </c>
      <c r="H91" s="34">
        <f t="shared" si="7"/>
        <v>10000</v>
      </c>
      <c r="I91" s="34">
        <f>IF(AND(MONTH(A91) = MONTH(A$21), DAY(A91) = DAY(A$21)),AVERAGEIF(A$21:A90,"&gt;"&amp; A91 - _xlfn.DAYS(DATE(YEAR(A91)+1,1,1),DATE(YEAR(A91),1,1)),K$21:K90)*G$3,0)</f>
        <v>0</v>
      </c>
      <c r="J91" s="34">
        <f>SUM(I$21:I91)</f>
        <v>0</v>
      </c>
      <c r="K91" s="34">
        <f t="shared" si="8"/>
        <v>10000</v>
      </c>
    </row>
    <row r="92" spans="1:11" x14ac:dyDescent="0.25">
      <c r="A92" s="20">
        <f t="shared" si="9"/>
        <v>40250</v>
      </c>
      <c r="B92" s="33">
        <f>_xlfn.IFNA(INDEX('Ein- und Auszahlungen'!B:B,MATCH(A92,'Ein- und Auszahlungen'!A:A,0)),0)</f>
        <v>0</v>
      </c>
      <c r="C92" s="34">
        <f t="shared" si="5"/>
        <v>1.3830609591834571</v>
      </c>
      <c r="D92" s="34">
        <f>SUM(C$21:C92)</f>
        <v>97.728062998413392</v>
      </c>
      <c r="E92" s="34">
        <f t="shared" si="6"/>
        <v>10097.72806299842</v>
      </c>
      <c r="F92" s="34">
        <f>IF(AND(OR(MONTH(A92) = MONTH(A$21), MONTH(A92) = MOD(MONTH(A$21)+6, 12)), DAY(A92) = DAY(A$21)),AVERAGEIF(A$21:A91,"&gt;"&amp; A92 - _xlfn.DAYS(A92,DATE(YEAR(A92),MONTH(A92)-6,DAY(A92))),H$21:H91)*G$3/2,0)</f>
        <v>0</v>
      </c>
      <c r="G92" s="34">
        <f>SUM(F$21:F92)</f>
        <v>0</v>
      </c>
      <c r="H92" s="34">
        <f t="shared" si="7"/>
        <v>10000</v>
      </c>
      <c r="I92" s="34">
        <f>IF(AND(MONTH(A92) = MONTH(A$21), DAY(A92) = DAY(A$21)),AVERAGEIF(A$21:A91,"&gt;"&amp; A92 - _xlfn.DAYS(DATE(YEAR(A92)+1,1,1),DATE(YEAR(A92),1,1)),K$21:K91)*G$3,0)</f>
        <v>0</v>
      </c>
      <c r="J92" s="34">
        <f>SUM(I$21:I92)</f>
        <v>0</v>
      </c>
      <c r="K92" s="34">
        <f t="shared" si="8"/>
        <v>10000</v>
      </c>
    </row>
    <row r="93" spans="1:11" x14ac:dyDescent="0.25">
      <c r="A93" s="20">
        <f t="shared" si="9"/>
        <v>40251</v>
      </c>
      <c r="B93" s="33">
        <f>_xlfn.IFNA(INDEX('Ein- und Auszahlungen'!B:B,MATCH(A93,'Ein- und Auszahlungen'!A:A,0)),0)</f>
        <v>0</v>
      </c>
      <c r="C93" s="34">
        <f t="shared" si="5"/>
        <v>1.3832504195888247</v>
      </c>
      <c r="D93" s="34">
        <f>SUM(C$21:C93)</f>
        <v>99.111313418002212</v>
      </c>
      <c r="E93" s="34">
        <f t="shared" si="6"/>
        <v>10099.111313418009</v>
      </c>
      <c r="F93" s="34">
        <f>IF(AND(OR(MONTH(A93) = MONTH(A$21), MONTH(A93) = MOD(MONTH(A$21)+6, 12)), DAY(A93) = DAY(A$21)),AVERAGEIF(A$21:A92,"&gt;"&amp; A93 - _xlfn.DAYS(A93,DATE(YEAR(A93),MONTH(A93)-6,DAY(A93))),H$21:H92)*G$3/2,0)</f>
        <v>0</v>
      </c>
      <c r="G93" s="34">
        <f>SUM(F$21:F93)</f>
        <v>0</v>
      </c>
      <c r="H93" s="34">
        <f t="shared" si="7"/>
        <v>10000</v>
      </c>
      <c r="I93" s="34">
        <f>IF(AND(MONTH(A93) = MONTH(A$21), DAY(A93) = DAY(A$21)),AVERAGEIF(A$21:A92,"&gt;"&amp; A93 - _xlfn.DAYS(DATE(YEAR(A93)+1,1,1),DATE(YEAR(A93),1,1)),K$21:K92)*G$3,0)</f>
        <v>0</v>
      </c>
      <c r="J93" s="34">
        <f>SUM(I$21:I93)</f>
        <v>0</v>
      </c>
      <c r="K93" s="34">
        <f t="shared" si="8"/>
        <v>10000</v>
      </c>
    </row>
    <row r="94" spans="1:11" x14ac:dyDescent="0.25">
      <c r="A94" s="20">
        <f t="shared" si="9"/>
        <v>40252</v>
      </c>
      <c r="B94" s="33">
        <f>_xlfn.IFNA(INDEX('Ein- und Auszahlungen'!B:B,MATCH(A94,'Ein- und Auszahlungen'!A:A,0)),0)</f>
        <v>0</v>
      </c>
      <c r="C94" s="34">
        <f t="shared" si="5"/>
        <v>1.3834399059476725</v>
      </c>
      <c r="D94" s="34">
        <f>SUM(C$21:C94)</f>
        <v>100.49475332394988</v>
      </c>
      <c r="E94" s="34">
        <f t="shared" si="6"/>
        <v>10100.494753323956</v>
      </c>
      <c r="F94" s="34">
        <f>IF(AND(OR(MONTH(A94) = MONTH(A$21), MONTH(A94) = MOD(MONTH(A$21)+6, 12)), DAY(A94) = DAY(A$21)),AVERAGEIF(A$21:A93,"&gt;"&amp; A94 - _xlfn.DAYS(A94,DATE(YEAR(A94),MONTH(A94)-6,DAY(A94))),H$21:H93)*G$3/2,0)</f>
        <v>0</v>
      </c>
      <c r="G94" s="34">
        <f>SUM(F$21:F94)</f>
        <v>0</v>
      </c>
      <c r="H94" s="34">
        <f t="shared" si="7"/>
        <v>10000</v>
      </c>
      <c r="I94" s="34">
        <f>IF(AND(MONTH(A94) = MONTH(A$21), DAY(A94) = DAY(A$21)),AVERAGEIF(A$21:A93,"&gt;"&amp; A94 - _xlfn.DAYS(DATE(YEAR(A94)+1,1,1),DATE(YEAR(A94),1,1)),K$21:K93)*G$3,0)</f>
        <v>0</v>
      </c>
      <c r="J94" s="34">
        <f>SUM(I$21:I94)</f>
        <v>0</v>
      </c>
      <c r="K94" s="34">
        <f t="shared" si="8"/>
        <v>10000</v>
      </c>
    </row>
    <row r="95" spans="1:11" x14ac:dyDescent="0.25">
      <c r="A95" s="20">
        <f t="shared" si="9"/>
        <v>40253</v>
      </c>
      <c r="B95" s="33">
        <f>_xlfn.IFNA(INDEX('Ein- und Auszahlungen'!B:B,MATCH(A95,'Ein- und Auszahlungen'!A:A,0)),0)</f>
        <v>0</v>
      </c>
      <c r="C95" s="34">
        <f t="shared" si="5"/>
        <v>1.3836294182635556</v>
      </c>
      <c r="D95" s="34">
        <f>SUM(C$21:C95)</f>
        <v>101.87838274221343</v>
      </c>
      <c r="E95" s="34">
        <f t="shared" si="6"/>
        <v>10101.878382742219</v>
      </c>
      <c r="F95" s="34">
        <f>IF(AND(OR(MONTH(A95) = MONTH(A$21), MONTH(A95) = MOD(MONTH(A$21)+6, 12)), DAY(A95) = DAY(A$21)),AVERAGEIF(A$21:A94,"&gt;"&amp; A95 - _xlfn.DAYS(A95,DATE(YEAR(A95),MONTH(A95)-6,DAY(A95))),H$21:H94)*G$3/2,0)</f>
        <v>0</v>
      </c>
      <c r="G95" s="34">
        <f>SUM(F$21:F95)</f>
        <v>0</v>
      </c>
      <c r="H95" s="34">
        <f t="shared" si="7"/>
        <v>10000</v>
      </c>
      <c r="I95" s="34">
        <f>IF(AND(MONTH(A95) = MONTH(A$21), DAY(A95) = DAY(A$21)),AVERAGEIF(A$21:A94,"&gt;"&amp; A95 - _xlfn.DAYS(DATE(YEAR(A95)+1,1,1),DATE(YEAR(A95),1,1)),K$21:K94)*G$3,0)</f>
        <v>0</v>
      </c>
      <c r="J95" s="34">
        <f>SUM(I$21:I95)</f>
        <v>0</v>
      </c>
      <c r="K95" s="34">
        <f t="shared" si="8"/>
        <v>10000</v>
      </c>
    </row>
    <row r="96" spans="1:11" x14ac:dyDescent="0.25">
      <c r="A96" s="20">
        <f t="shared" si="9"/>
        <v>40254</v>
      </c>
      <c r="B96" s="33">
        <f>_xlfn.IFNA(INDEX('Ein- und Auszahlungen'!B:B,MATCH(A96,'Ein- und Auszahlungen'!A:A,0)),0)</f>
        <v>0</v>
      </c>
      <c r="C96" s="34">
        <f t="shared" si="5"/>
        <v>1.3838189565400303</v>
      </c>
      <c r="D96" s="34">
        <f>SUM(C$21:C96)</f>
        <v>103.26220169875346</v>
      </c>
      <c r="E96" s="34">
        <f t="shared" si="6"/>
        <v>10103.262201698759</v>
      </c>
      <c r="F96" s="34">
        <f>IF(AND(OR(MONTH(A96) = MONTH(A$21), MONTH(A96) = MOD(MONTH(A$21)+6, 12)), DAY(A96) = DAY(A$21)),AVERAGEIF(A$21:A95,"&gt;"&amp; A96 - _xlfn.DAYS(A96,DATE(YEAR(A96),MONTH(A96)-6,DAY(A96))),H$21:H95)*G$3/2,0)</f>
        <v>0</v>
      </c>
      <c r="G96" s="34">
        <f>SUM(F$21:F96)</f>
        <v>0</v>
      </c>
      <c r="H96" s="34">
        <f t="shared" si="7"/>
        <v>10000</v>
      </c>
      <c r="I96" s="34">
        <f>IF(AND(MONTH(A96) = MONTH(A$21), DAY(A96) = DAY(A$21)),AVERAGEIF(A$21:A95,"&gt;"&amp; A96 - _xlfn.DAYS(DATE(YEAR(A96)+1,1,1),DATE(YEAR(A96),1,1)),K$21:K95)*G$3,0)</f>
        <v>0</v>
      </c>
      <c r="J96" s="34">
        <f>SUM(I$21:I96)</f>
        <v>0</v>
      </c>
      <c r="K96" s="34">
        <f t="shared" si="8"/>
        <v>10000</v>
      </c>
    </row>
    <row r="97" spans="1:11" x14ac:dyDescent="0.25">
      <c r="A97" s="20">
        <f t="shared" si="9"/>
        <v>40255</v>
      </c>
      <c r="B97" s="33">
        <f>_xlfn.IFNA(INDEX('Ein- und Auszahlungen'!B:B,MATCH(A97,'Ein- und Auszahlungen'!A:A,0)),0)</f>
        <v>0</v>
      </c>
      <c r="C97" s="34">
        <f t="shared" si="5"/>
        <v>1.3840085207806518</v>
      </c>
      <c r="D97" s="34">
        <f>SUM(C$21:C97)</f>
        <v>104.64621021953411</v>
      </c>
      <c r="E97" s="34">
        <f t="shared" si="6"/>
        <v>10104.64621021954</v>
      </c>
      <c r="F97" s="34">
        <f>IF(AND(OR(MONTH(A97) = MONTH(A$21), MONTH(A97) = MOD(MONTH(A$21)+6, 12)), DAY(A97) = DAY(A$21)),AVERAGEIF(A$21:A96,"&gt;"&amp; A97 - _xlfn.DAYS(A97,DATE(YEAR(A97),MONTH(A97)-6,DAY(A97))),H$21:H96)*G$3/2,0)</f>
        <v>0</v>
      </c>
      <c r="G97" s="34">
        <f>SUM(F$21:F97)</f>
        <v>0</v>
      </c>
      <c r="H97" s="34">
        <f t="shared" si="7"/>
        <v>10000</v>
      </c>
      <c r="I97" s="34">
        <f>IF(AND(MONTH(A97) = MONTH(A$21), DAY(A97) = DAY(A$21)),AVERAGEIF(A$21:A96,"&gt;"&amp; A97 - _xlfn.DAYS(DATE(YEAR(A97)+1,1,1),DATE(YEAR(A97),1,1)),K$21:K96)*G$3,0)</f>
        <v>0</v>
      </c>
      <c r="J97" s="34">
        <f>SUM(I$21:I97)</f>
        <v>0</v>
      </c>
      <c r="K97" s="34">
        <f t="shared" si="8"/>
        <v>10000</v>
      </c>
    </row>
    <row r="98" spans="1:11" x14ac:dyDescent="0.25">
      <c r="A98" s="20">
        <f t="shared" si="9"/>
        <v>40256</v>
      </c>
      <c r="B98" s="33">
        <f>_xlfn.IFNA(INDEX('Ein- und Auszahlungen'!B:B,MATCH(A98,'Ein- und Auszahlungen'!A:A,0)),0)</f>
        <v>0</v>
      </c>
      <c r="C98" s="34">
        <f t="shared" si="5"/>
        <v>1.384198110988978</v>
      </c>
      <c r="D98" s="34">
        <f>SUM(C$21:C98)</f>
        <v>106.03040833052309</v>
      </c>
      <c r="E98" s="34">
        <f t="shared" si="6"/>
        <v>10106.030408330529</v>
      </c>
      <c r="F98" s="34">
        <f>IF(AND(OR(MONTH(A98) = MONTH(A$21), MONTH(A98) = MOD(MONTH(A$21)+6, 12)), DAY(A98) = DAY(A$21)),AVERAGEIF(A$21:A97,"&gt;"&amp; A98 - _xlfn.DAYS(A98,DATE(YEAR(A98),MONTH(A98)-6,DAY(A98))),H$21:H97)*G$3/2,0)</f>
        <v>0</v>
      </c>
      <c r="G98" s="34">
        <f>SUM(F$21:F98)</f>
        <v>0</v>
      </c>
      <c r="H98" s="34">
        <f t="shared" si="7"/>
        <v>10000</v>
      </c>
      <c r="I98" s="34">
        <f>IF(AND(MONTH(A98) = MONTH(A$21), DAY(A98) = DAY(A$21)),AVERAGEIF(A$21:A97,"&gt;"&amp; A98 - _xlfn.DAYS(DATE(YEAR(A98)+1,1,1),DATE(YEAR(A98),1,1)),K$21:K97)*G$3,0)</f>
        <v>0</v>
      </c>
      <c r="J98" s="34">
        <f>SUM(I$21:I98)</f>
        <v>0</v>
      </c>
      <c r="K98" s="34">
        <f t="shared" si="8"/>
        <v>10000</v>
      </c>
    </row>
    <row r="99" spans="1:11" x14ac:dyDescent="0.25">
      <c r="A99" s="20">
        <f t="shared" si="9"/>
        <v>40257</v>
      </c>
      <c r="B99" s="33">
        <f>_xlfn.IFNA(INDEX('Ein- und Auszahlungen'!B:B,MATCH(A99,'Ein- und Auszahlungen'!A:A,0)),0)</f>
        <v>0</v>
      </c>
      <c r="C99" s="34">
        <f t="shared" si="5"/>
        <v>1.3843877271685658</v>
      </c>
      <c r="D99" s="34">
        <f>SUM(C$21:C99)</f>
        <v>107.41479605769166</v>
      </c>
      <c r="E99" s="34">
        <f t="shared" si="6"/>
        <v>10107.414796057697</v>
      </c>
      <c r="F99" s="34">
        <f>IF(AND(OR(MONTH(A99) = MONTH(A$21), MONTH(A99) = MOD(MONTH(A$21)+6, 12)), DAY(A99) = DAY(A$21)),AVERAGEIF(A$21:A98,"&gt;"&amp; A99 - _xlfn.DAYS(A99,DATE(YEAR(A99),MONTH(A99)-6,DAY(A99))),H$21:H98)*G$3/2,0)</f>
        <v>0</v>
      </c>
      <c r="G99" s="34">
        <f>SUM(F$21:F99)</f>
        <v>0</v>
      </c>
      <c r="H99" s="34">
        <f t="shared" si="7"/>
        <v>10000</v>
      </c>
      <c r="I99" s="34">
        <f>IF(AND(MONTH(A99) = MONTH(A$21), DAY(A99) = DAY(A$21)),AVERAGEIF(A$21:A98,"&gt;"&amp; A99 - _xlfn.DAYS(DATE(YEAR(A99)+1,1,1),DATE(YEAR(A99),1,1)),K$21:K98)*G$3,0)</f>
        <v>0</v>
      </c>
      <c r="J99" s="34">
        <f>SUM(I$21:I99)</f>
        <v>0</v>
      </c>
      <c r="K99" s="34">
        <f t="shared" si="8"/>
        <v>10000</v>
      </c>
    </row>
    <row r="100" spans="1:11" x14ac:dyDescent="0.25">
      <c r="A100" s="20">
        <f t="shared" si="9"/>
        <v>40258</v>
      </c>
      <c r="B100" s="33">
        <f>_xlfn.IFNA(INDEX('Ein- und Auszahlungen'!B:B,MATCH(A100,'Ein- und Auszahlungen'!A:A,0)),0)</f>
        <v>0</v>
      </c>
      <c r="C100" s="34">
        <f t="shared" si="5"/>
        <v>1.3845773693229724</v>
      </c>
      <c r="D100" s="34">
        <f>SUM(C$21:C100)</f>
        <v>108.79937342701463</v>
      </c>
      <c r="E100" s="34">
        <f t="shared" si="6"/>
        <v>10108.79937342702</v>
      </c>
      <c r="F100" s="34">
        <f>IF(AND(OR(MONTH(A100) = MONTH(A$21), MONTH(A100) = MOD(MONTH(A$21)+6, 12)), DAY(A100) = DAY(A$21)),AVERAGEIF(A$21:A99,"&gt;"&amp; A100 - _xlfn.DAYS(A100,DATE(YEAR(A100),MONTH(A100)-6,DAY(A100))),H$21:H99)*G$3/2,0)</f>
        <v>0</v>
      </c>
      <c r="G100" s="34">
        <f>SUM(F$21:F100)</f>
        <v>0</v>
      </c>
      <c r="H100" s="34">
        <f t="shared" si="7"/>
        <v>10000</v>
      </c>
      <c r="I100" s="34">
        <f>IF(AND(MONTH(A100) = MONTH(A$21), DAY(A100) = DAY(A$21)),AVERAGEIF(A$21:A99,"&gt;"&amp; A100 - _xlfn.DAYS(DATE(YEAR(A100)+1,1,1),DATE(YEAR(A100),1,1)),K$21:K99)*G$3,0)</f>
        <v>0</v>
      </c>
      <c r="J100" s="34">
        <f>SUM(I$21:I100)</f>
        <v>0</v>
      </c>
      <c r="K100" s="34">
        <f t="shared" si="8"/>
        <v>10000</v>
      </c>
    </row>
    <row r="101" spans="1:11" x14ac:dyDescent="0.25">
      <c r="A101" s="20">
        <f t="shared" si="9"/>
        <v>40259</v>
      </c>
      <c r="B101" s="33">
        <f>_xlfn.IFNA(INDEX('Ein- und Auszahlungen'!B:B,MATCH(A101,'Ein- und Auszahlungen'!A:A,0)),0)</f>
        <v>0</v>
      </c>
      <c r="C101" s="34">
        <f t="shared" si="5"/>
        <v>1.3847670374557564</v>
      </c>
      <c r="D101" s="34">
        <f>SUM(C$21:C101)</f>
        <v>110.18414046447039</v>
      </c>
      <c r="E101" s="34">
        <f t="shared" si="6"/>
        <v>10110.184140464477</v>
      </c>
      <c r="F101" s="34">
        <f>IF(AND(OR(MONTH(A101) = MONTH(A$21), MONTH(A101) = MOD(MONTH(A$21)+6, 12)), DAY(A101) = DAY(A$21)),AVERAGEIF(A$21:A100,"&gt;"&amp; A101 - _xlfn.DAYS(A101,DATE(YEAR(A101),MONTH(A101)-6,DAY(A101))),H$21:H100)*G$3/2,0)</f>
        <v>0</v>
      </c>
      <c r="G101" s="34">
        <f>SUM(F$21:F101)</f>
        <v>0</v>
      </c>
      <c r="H101" s="34">
        <f t="shared" si="7"/>
        <v>10000</v>
      </c>
      <c r="I101" s="34">
        <f>IF(AND(MONTH(A101) = MONTH(A$21), DAY(A101) = DAY(A$21)),AVERAGEIF(A$21:A100,"&gt;"&amp; A101 - _xlfn.DAYS(DATE(YEAR(A101)+1,1,1),DATE(YEAR(A101),1,1)),K$21:K100)*G$3,0)</f>
        <v>0</v>
      </c>
      <c r="J101" s="34">
        <f>SUM(I$21:I101)</f>
        <v>0</v>
      </c>
      <c r="K101" s="34">
        <f t="shared" si="8"/>
        <v>10000</v>
      </c>
    </row>
    <row r="102" spans="1:11" x14ac:dyDescent="0.25">
      <c r="A102" s="20">
        <f t="shared" si="9"/>
        <v>40260</v>
      </c>
      <c r="B102" s="33">
        <f>_xlfn.IFNA(INDEX('Ein- und Auszahlungen'!B:B,MATCH(A102,'Ein- und Auszahlungen'!A:A,0)),0)</f>
        <v>0</v>
      </c>
      <c r="C102" s="34">
        <f t="shared" si="5"/>
        <v>1.3849567315704763</v>
      </c>
      <c r="D102" s="34">
        <f>SUM(C$21:C102)</f>
        <v>111.56909719604087</v>
      </c>
      <c r="E102" s="34">
        <f t="shared" si="6"/>
        <v>10111.569097196047</v>
      </c>
      <c r="F102" s="34">
        <f>IF(AND(OR(MONTH(A102) = MONTH(A$21), MONTH(A102) = MOD(MONTH(A$21)+6, 12)), DAY(A102) = DAY(A$21)),AVERAGEIF(A$21:A101,"&gt;"&amp; A102 - _xlfn.DAYS(A102,DATE(YEAR(A102),MONTH(A102)-6,DAY(A102))),H$21:H101)*G$3/2,0)</f>
        <v>0</v>
      </c>
      <c r="G102" s="34">
        <f>SUM(F$21:F102)</f>
        <v>0</v>
      </c>
      <c r="H102" s="34">
        <f t="shared" si="7"/>
        <v>10000</v>
      </c>
      <c r="I102" s="34">
        <f>IF(AND(MONTH(A102) = MONTH(A$21), DAY(A102) = DAY(A$21)),AVERAGEIF(A$21:A101,"&gt;"&amp; A102 - _xlfn.DAYS(DATE(YEAR(A102)+1,1,1),DATE(YEAR(A102),1,1)),K$21:K101)*G$3,0)</f>
        <v>0</v>
      </c>
      <c r="J102" s="34">
        <f>SUM(I$21:I102)</f>
        <v>0</v>
      </c>
      <c r="K102" s="34">
        <f t="shared" si="8"/>
        <v>10000</v>
      </c>
    </row>
    <row r="103" spans="1:11" x14ac:dyDescent="0.25">
      <c r="A103" s="20">
        <f t="shared" si="9"/>
        <v>40261</v>
      </c>
      <c r="B103" s="33">
        <f>_xlfn.IFNA(INDEX('Ein- und Auszahlungen'!B:B,MATCH(A103,'Ein- und Auszahlungen'!A:A,0)),0)</f>
        <v>0</v>
      </c>
      <c r="C103" s="34">
        <f t="shared" si="5"/>
        <v>1.3851464516706915</v>
      </c>
      <c r="D103" s="34">
        <f>SUM(C$21:C103)</f>
        <v>112.95424364771156</v>
      </c>
      <c r="E103" s="34">
        <f t="shared" si="6"/>
        <v>10112.954243647717</v>
      </c>
      <c r="F103" s="34">
        <f>IF(AND(OR(MONTH(A103) = MONTH(A$21), MONTH(A103) = MOD(MONTH(A$21)+6, 12)), DAY(A103) = DAY(A$21)),AVERAGEIF(A$21:A102,"&gt;"&amp; A103 - _xlfn.DAYS(A103,DATE(YEAR(A103),MONTH(A103)-6,DAY(A103))),H$21:H102)*G$3/2,0)</f>
        <v>0</v>
      </c>
      <c r="G103" s="34">
        <f>SUM(F$21:F103)</f>
        <v>0</v>
      </c>
      <c r="H103" s="34">
        <f t="shared" si="7"/>
        <v>10000</v>
      </c>
      <c r="I103" s="34">
        <f>IF(AND(MONTH(A103) = MONTH(A$21), DAY(A103) = DAY(A$21)),AVERAGEIF(A$21:A102,"&gt;"&amp; A103 - _xlfn.DAYS(DATE(YEAR(A103)+1,1,1),DATE(YEAR(A103),1,1)),K$21:K102)*G$3,0)</f>
        <v>0</v>
      </c>
      <c r="J103" s="34">
        <f>SUM(I$21:I103)</f>
        <v>0</v>
      </c>
      <c r="K103" s="34">
        <f t="shared" si="8"/>
        <v>10000</v>
      </c>
    </row>
    <row r="104" spans="1:11" x14ac:dyDescent="0.25">
      <c r="A104" s="20">
        <f t="shared" si="9"/>
        <v>40262</v>
      </c>
      <c r="B104" s="33">
        <f>_xlfn.IFNA(INDEX('Ein- und Auszahlungen'!B:B,MATCH(A104,'Ein- und Auszahlungen'!A:A,0)),0)</f>
        <v>0</v>
      </c>
      <c r="C104" s="34">
        <f t="shared" si="5"/>
        <v>1.3853361977599612</v>
      </c>
      <c r="D104" s="34">
        <f>SUM(C$21:C104)</f>
        <v>114.33957984547152</v>
      </c>
      <c r="E104" s="34">
        <f t="shared" si="6"/>
        <v>10114.339579845477</v>
      </c>
      <c r="F104" s="34">
        <f>IF(AND(OR(MONTH(A104) = MONTH(A$21), MONTH(A104) = MOD(MONTH(A$21)+6, 12)), DAY(A104) = DAY(A$21)),AVERAGEIF(A$21:A103,"&gt;"&amp; A104 - _xlfn.DAYS(A104,DATE(YEAR(A104),MONTH(A104)-6,DAY(A104))),H$21:H103)*G$3/2,0)</f>
        <v>0</v>
      </c>
      <c r="G104" s="34">
        <f>SUM(F$21:F104)</f>
        <v>0</v>
      </c>
      <c r="H104" s="34">
        <f t="shared" si="7"/>
        <v>10000</v>
      </c>
      <c r="I104" s="34">
        <f>IF(AND(MONTH(A104) = MONTH(A$21), DAY(A104) = DAY(A$21)),AVERAGEIF(A$21:A103,"&gt;"&amp; A104 - _xlfn.DAYS(DATE(YEAR(A104)+1,1,1),DATE(YEAR(A104),1,1)),K$21:K103)*G$3,0)</f>
        <v>0</v>
      </c>
      <c r="J104" s="34">
        <f>SUM(I$21:I104)</f>
        <v>0</v>
      </c>
      <c r="K104" s="34">
        <f t="shared" si="8"/>
        <v>10000</v>
      </c>
    </row>
    <row r="105" spans="1:11" x14ac:dyDescent="0.25">
      <c r="A105" s="20">
        <f t="shared" si="9"/>
        <v>40263</v>
      </c>
      <c r="B105" s="33">
        <f>_xlfn.IFNA(INDEX('Ein- und Auszahlungen'!B:B,MATCH(A105,'Ein- und Auszahlungen'!A:A,0)),0)</f>
        <v>0</v>
      </c>
      <c r="C105" s="34">
        <f t="shared" si="5"/>
        <v>1.3855259698418463</v>
      </c>
      <c r="D105" s="34">
        <f>SUM(C$21:C105)</f>
        <v>115.72510581531337</v>
      </c>
      <c r="E105" s="34">
        <f t="shared" si="6"/>
        <v>10115.725105815318</v>
      </c>
      <c r="F105" s="34">
        <f>IF(AND(OR(MONTH(A105) = MONTH(A$21), MONTH(A105) = MOD(MONTH(A$21)+6, 12)), DAY(A105) = DAY(A$21)),AVERAGEIF(A$21:A104,"&gt;"&amp; A105 - _xlfn.DAYS(A105,DATE(YEAR(A105),MONTH(A105)-6,DAY(A105))),H$21:H104)*G$3/2,0)</f>
        <v>0</v>
      </c>
      <c r="G105" s="34">
        <f>SUM(F$21:F105)</f>
        <v>0</v>
      </c>
      <c r="H105" s="34">
        <f t="shared" si="7"/>
        <v>10000</v>
      </c>
      <c r="I105" s="34">
        <f>IF(AND(MONTH(A105) = MONTH(A$21), DAY(A105) = DAY(A$21)),AVERAGEIF(A$21:A104,"&gt;"&amp; A105 - _xlfn.DAYS(DATE(YEAR(A105)+1,1,1),DATE(YEAR(A105),1,1)),K$21:K104)*G$3,0)</f>
        <v>0</v>
      </c>
      <c r="J105" s="34">
        <f>SUM(I$21:I105)</f>
        <v>0</v>
      </c>
      <c r="K105" s="34">
        <f t="shared" si="8"/>
        <v>10000</v>
      </c>
    </row>
    <row r="106" spans="1:11" x14ac:dyDescent="0.25">
      <c r="A106" s="20">
        <f t="shared" si="9"/>
        <v>40264</v>
      </c>
      <c r="B106" s="33">
        <f>_xlfn.IFNA(INDEX('Ein- und Auszahlungen'!B:B,MATCH(A106,'Ein- und Auszahlungen'!A:A,0)),0)</f>
        <v>0</v>
      </c>
      <c r="C106" s="34">
        <f t="shared" si="5"/>
        <v>1.3857157679199066</v>
      </c>
      <c r="D106" s="34">
        <f>SUM(C$21:C106)</f>
        <v>117.11082158323327</v>
      </c>
      <c r="E106" s="34">
        <f t="shared" si="6"/>
        <v>10117.110821583237</v>
      </c>
      <c r="F106" s="34">
        <f>IF(AND(OR(MONTH(A106) = MONTH(A$21), MONTH(A106) = MOD(MONTH(A$21)+6, 12)), DAY(A106) = DAY(A$21)),AVERAGEIF(A$21:A105,"&gt;"&amp; A106 - _xlfn.DAYS(A106,DATE(YEAR(A106),MONTH(A106)-6,DAY(A106))),H$21:H105)*G$3/2,0)</f>
        <v>0</v>
      </c>
      <c r="G106" s="34">
        <f>SUM(F$21:F106)</f>
        <v>0</v>
      </c>
      <c r="H106" s="34">
        <f t="shared" si="7"/>
        <v>10000</v>
      </c>
      <c r="I106" s="34">
        <f>IF(AND(MONTH(A106) = MONTH(A$21), DAY(A106) = DAY(A$21)),AVERAGEIF(A$21:A105,"&gt;"&amp; A106 - _xlfn.DAYS(DATE(YEAR(A106)+1,1,1),DATE(YEAR(A106),1,1)),K$21:K105)*G$3,0)</f>
        <v>0</v>
      </c>
      <c r="J106" s="34">
        <f>SUM(I$21:I106)</f>
        <v>0</v>
      </c>
      <c r="K106" s="34">
        <f t="shared" si="8"/>
        <v>10000</v>
      </c>
    </row>
    <row r="107" spans="1:11" x14ac:dyDescent="0.25">
      <c r="A107" s="20">
        <f t="shared" si="9"/>
        <v>40265</v>
      </c>
      <c r="B107" s="33">
        <f>_xlfn.IFNA(INDEX('Ein- und Auszahlungen'!B:B,MATCH(A107,'Ein- und Auszahlungen'!A:A,0)),0)</f>
        <v>0</v>
      </c>
      <c r="C107" s="34">
        <f t="shared" si="5"/>
        <v>1.3859055919977037</v>
      </c>
      <c r="D107" s="34">
        <f>SUM(C$21:C107)</f>
        <v>118.49672717523097</v>
      </c>
      <c r="E107" s="34">
        <f t="shared" si="6"/>
        <v>10118.496727175236</v>
      </c>
      <c r="F107" s="34">
        <f>IF(AND(OR(MONTH(A107) = MONTH(A$21), MONTH(A107) = MOD(MONTH(A$21)+6, 12)), DAY(A107) = DAY(A$21)),AVERAGEIF(A$21:A106,"&gt;"&amp; A107 - _xlfn.DAYS(A107,DATE(YEAR(A107),MONTH(A107)-6,DAY(A107))),H$21:H106)*G$3/2,0)</f>
        <v>0</v>
      </c>
      <c r="G107" s="34">
        <f>SUM(F$21:F107)</f>
        <v>0</v>
      </c>
      <c r="H107" s="34">
        <f t="shared" si="7"/>
        <v>10000</v>
      </c>
      <c r="I107" s="34">
        <f>IF(AND(MONTH(A107) = MONTH(A$21), DAY(A107) = DAY(A$21)),AVERAGEIF(A$21:A106,"&gt;"&amp; A107 - _xlfn.DAYS(DATE(YEAR(A107)+1,1,1),DATE(YEAR(A107),1,1)),K$21:K106)*G$3,0)</f>
        <v>0</v>
      </c>
      <c r="J107" s="34">
        <f>SUM(I$21:I107)</f>
        <v>0</v>
      </c>
      <c r="K107" s="34">
        <f t="shared" si="8"/>
        <v>10000</v>
      </c>
    </row>
    <row r="108" spans="1:11" x14ac:dyDescent="0.25">
      <c r="A108" s="20">
        <f t="shared" si="9"/>
        <v>40266</v>
      </c>
      <c r="B108" s="33">
        <f>_xlfn.IFNA(INDEX('Ein- und Auszahlungen'!B:B,MATCH(A108,'Ein- und Auszahlungen'!A:A,0)),0)</f>
        <v>0</v>
      </c>
      <c r="C108" s="34">
        <f t="shared" si="5"/>
        <v>1.3860954420787994</v>
      </c>
      <c r="D108" s="34">
        <f>SUM(C$21:C108)</f>
        <v>119.88282261730977</v>
      </c>
      <c r="E108" s="34">
        <f t="shared" si="6"/>
        <v>10119.882822617314</v>
      </c>
      <c r="F108" s="34">
        <f>IF(AND(OR(MONTH(A108) = MONTH(A$21), MONTH(A108) = MOD(MONTH(A$21)+6, 12)), DAY(A108) = DAY(A$21)),AVERAGEIF(A$21:A107,"&gt;"&amp; A108 - _xlfn.DAYS(A108,DATE(YEAR(A108),MONTH(A108)-6,DAY(A108))),H$21:H107)*G$3/2,0)</f>
        <v>0</v>
      </c>
      <c r="G108" s="34">
        <f>SUM(F$21:F108)</f>
        <v>0</v>
      </c>
      <c r="H108" s="34">
        <f t="shared" si="7"/>
        <v>10000</v>
      </c>
      <c r="I108" s="34">
        <f>IF(AND(MONTH(A108) = MONTH(A$21), DAY(A108) = DAY(A$21)),AVERAGEIF(A$21:A107,"&gt;"&amp; A108 - _xlfn.DAYS(DATE(YEAR(A108)+1,1,1),DATE(YEAR(A108),1,1)),K$21:K107)*G$3,0)</f>
        <v>0</v>
      </c>
      <c r="J108" s="34">
        <f>SUM(I$21:I108)</f>
        <v>0</v>
      </c>
      <c r="K108" s="34">
        <f t="shared" si="8"/>
        <v>10000</v>
      </c>
    </row>
    <row r="109" spans="1:11" x14ac:dyDescent="0.25">
      <c r="A109" s="20">
        <f t="shared" si="9"/>
        <v>40267</v>
      </c>
      <c r="B109" s="33">
        <f>_xlfn.IFNA(INDEX('Ein- und Auszahlungen'!B:B,MATCH(A109,'Ein- und Auszahlungen'!A:A,0)),0)</f>
        <v>0</v>
      </c>
      <c r="C109" s="34">
        <f t="shared" si="5"/>
        <v>1.3862853181667554</v>
      </c>
      <c r="D109" s="34">
        <f>SUM(C$21:C109)</f>
        <v>121.26910793547653</v>
      </c>
      <c r="E109" s="34">
        <f t="shared" si="6"/>
        <v>10121.269107935481</v>
      </c>
      <c r="F109" s="34">
        <f>IF(AND(OR(MONTH(A109) = MONTH(A$21), MONTH(A109) = MOD(MONTH(A$21)+6, 12)), DAY(A109) = DAY(A$21)),AVERAGEIF(A$21:A108,"&gt;"&amp; A109 - _xlfn.DAYS(A109,DATE(YEAR(A109),MONTH(A109)-6,DAY(A109))),H$21:H108)*G$3/2,0)</f>
        <v>0</v>
      </c>
      <c r="G109" s="34">
        <f>SUM(F$21:F109)</f>
        <v>0</v>
      </c>
      <c r="H109" s="34">
        <f t="shared" si="7"/>
        <v>10000</v>
      </c>
      <c r="I109" s="34">
        <f>IF(AND(MONTH(A109) = MONTH(A$21), DAY(A109) = DAY(A$21)),AVERAGEIF(A$21:A108,"&gt;"&amp; A109 - _xlfn.DAYS(DATE(YEAR(A109)+1,1,1),DATE(YEAR(A109),1,1)),K$21:K108)*G$3,0)</f>
        <v>0</v>
      </c>
      <c r="J109" s="34">
        <f>SUM(I$21:I109)</f>
        <v>0</v>
      </c>
      <c r="K109" s="34">
        <f t="shared" si="8"/>
        <v>10000</v>
      </c>
    </row>
    <row r="110" spans="1:11" x14ac:dyDescent="0.25">
      <c r="A110" s="20">
        <f t="shared" si="9"/>
        <v>40268</v>
      </c>
      <c r="B110" s="33">
        <f>_xlfn.IFNA(INDEX('Ein- und Auszahlungen'!B:B,MATCH(A110,'Ein- und Auszahlungen'!A:A,0)),0)</f>
        <v>0</v>
      </c>
      <c r="C110" s="34">
        <f t="shared" si="5"/>
        <v>1.3864752202651345</v>
      </c>
      <c r="D110" s="34">
        <f>SUM(C$21:C110)</f>
        <v>122.65558315574167</v>
      </c>
      <c r="E110" s="34">
        <f t="shared" si="6"/>
        <v>10122.655583155745</v>
      </c>
      <c r="F110" s="34">
        <f>IF(AND(OR(MONTH(A110) = MONTH(A$21), MONTH(A110) = MOD(MONTH(A$21)+6, 12)), DAY(A110) = DAY(A$21)),AVERAGEIF(A$21:A109,"&gt;"&amp; A110 - _xlfn.DAYS(A110,DATE(YEAR(A110),MONTH(A110)-6,DAY(A110))),H$21:H109)*G$3/2,0)</f>
        <v>0</v>
      </c>
      <c r="G110" s="34">
        <f>SUM(F$21:F110)</f>
        <v>0</v>
      </c>
      <c r="H110" s="34">
        <f t="shared" si="7"/>
        <v>10000</v>
      </c>
      <c r="I110" s="34">
        <f>IF(AND(MONTH(A110) = MONTH(A$21), DAY(A110) = DAY(A$21)),AVERAGEIF(A$21:A109,"&gt;"&amp; A110 - _xlfn.DAYS(DATE(YEAR(A110)+1,1,1),DATE(YEAR(A110),1,1)),K$21:K109)*G$3,0)</f>
        <v>0</v>
      </c>
      <c r="J110" s="34">
        <f>SUM(I$21:I110)</f>
        <v>0</v>
      </c>
      <c r="K110" s="34">
        <f t="shared" si="8"/>
        <v>10000</v>
      </c>
    </row>
    <row r="111" spans="1:11" x14ac:dyDescent="0.25">
      <c r="A111" s="20">
        <f t="shared" si="9"/>
        <v>40269</v>
      </c>
      <c r="B111" s="33">
        <f>_xlfn.IFNA(INDEX('Ein- und Auszahlungen'!B:B,MATCH(A111,'Ein- und Auszahlungen'!A:A,0)),0)</f>
        <v>0</v>
      </c>
      <c r="C111" s="34">
        <f t="shared" si="5"/>
        <v>1.3866651483774994</v>
      </c>
      <c r="D111" s="34">
        <f>SUM(C$21:C111)</f>
        <v>124.04224830411917</v>
      </c>
      <c r="E111" s="34">
        <f t="shared" si="6"/>
        <v>10124.042248304122</v>
      </c>
      <c r="F111" s="34">
        <f>IF(AND(OR(MONTH(A111) = MONTH(A$21), MONTH(A111) = MOD(MONTH(A$21)+6, 12)), DAY(A111) = DAY(A$21)),AVERAGEIF(A$21:A110,"&gt;"&amp; A111 - _xlfn.DAYS(A111,DATE(YEAR(A111),MONTH(A111)-6,DAY(A111))),H$21:H110)*G$3/2,0)</f>
        <v>0</v>
      </c>
      <c r="G111" s="34">
        <f>SUM(F$21:F111)</f>
        <v>0</v>
      </c>
      <c r="H111" s="34">
        <f t="shared" si="7"/>
        <v>10000</v>
      </c>
      <c r="I111" s="34">
        <f>IF(AND(MONTH(A111) = MONTH(A$21), DAY(A111) = DAY(A$21)),AVERAGEIF(A$21:A110,"&gt;"&amp; A111 - _xlfn.DAYS(DATE(YEAR(A111)+1,1,1),DATE(YEAR(A111),1,1)),K$21:K110)*G$3,0)</f>
        <v>0</v>
      </c>
      <c r="J111" s="34">
        <f>SUM(I$21:I111)</f>
        <v>0</v>
      </c>
      <c r="K111" s="34">
        <f t="shared" si="8"/>
        <v>10000</v>
      </c>
    </row>
    <row r="112" spans="1:11" x14ac:dyDescent="0.25">
      <c r="A112" s="20">
        <f t="shared" si="9"/>
        <v>40270</v>
      </c>
      <c r="B112" s="33">
        <f>_xlfn.IFNA(INDEX('Ein- und Auszahlungen'!B:B,MATCH(A112,'Ein- und Auszahlungen'!A:A,0)),0)</f>
        <v>0</v>
      </c>
      <c r="C112" s="34">
        <f t="shared" si="5"/>
        <v>1.3868551025074141</v>
      </c>
      <c r="D112" s="34">
        <f>SUM(C$21:C112)</f>
        <v>125.42910340662658</v>
      </c>
      <c r="E112" s="34">
        <f t="shared" si="6"/>
        <v>10125.42910340663</v>
      </c>
      <c r="F112" s="34">
        <f>IF(AND(OR(MONTH(A112) = MONTH(A$21), MONTH(A112) = MOD(MONTH(A$21)+6, 12)), DAY(A112) = DAY(A$21)),AVERAGEIF(A$21:A111,"&gt;"&amp; A112 - _xlfn.DAYS(A112,DATE(YEAR(A112),MONTH(A112)-6,DAY(A112))),H$21:H111)*G$3/2,0)</f>
        <v>0</v>
      </c>
      <c r="G112" s="34">
        <f>SUM(F$21:F112)</f>
        <v>0</v>
      </c>
      <c r="H112" s="34">
        <f t="shared" si="7"/>
        <v>10000</v>
      </c>
      <c r="I112" s="34">
        <f>IF(AND(MONTH(A112) = MONTH(A$21), DAY(A112) = DAY(A$21)),AVERAGEIF(A$21:A111,"&gt;"&amp; A112 - _xlfn.DAYS(DATE(YEAR(A112)+1,1,1),DATE(YEAR(A112),1,1)),K$21:K111)*G$3,0)</f>
        <v>0</v>
      </c>
      <c r="J112" s="34">
        <f>SUM(I$21:I112)</f>
        <v>0</v>
      </c>
      <c r="K112" s="34">
        <f t="shared" si="8"/>
        <v>10000</v>
      </c>
    </row>
    <row r="113" spans="1:11" x14ac:dyDescent="0.25">
      <c r="A113" s="20">
        <f t="shared" si="9"/>
        <v>40271</v>
      </c>
      <c r="B113" s="33">
        <f>_xlfn.IFNA(INDEX('Ein- und Auszahlungen'!B:B,MATCH(A113,'Ein- und Auszahlungen'!A:A,0)),0)</f>
        <v>0</v>
      </c>
      <c r="C113" s="34">
        <f t="shared" si="5"/>
        <v>1.3870450826584426</v>
      </c>
      <c r="D113" s="34">
        <f>SUM(C$21:C113)</f>
        <v>126.81614848928503</v>
      </c>
      <c r="E113" s="34">
        <f t="shared" si="6"/>
        <v>10126.816148489288</v>
      </c>
      <c r="F113" s="34">
        <f>IF(AND(OR(MONTH(A113) = MONTH(A$21), MONTH(A113) = MOD(MONTH(A$21)+6, 12)), DAY(A113) = DAY(A$21)),AVERAGEIF(A$21:A112,"&gt;"&amp; A113 - _xlfn.DAYS(A113,DATE(YEAR(A113),MONTH(A113)-6,DAY(A113))),H$21:H112)*G$3/2,0)</f>
        <v>0</v>
      </c>
      <c r="G113" s="34">
        <f>SUM(F$21:F113)</f>
        <v>0</v>
      </c>
      <c r="H113" s="34">
        <f t="shared" si="7"/>
        <v>10000</v>
      </c>
      <c r="I113" s="34">
        <f>IF(AND(MONTH(A113) = MONTH(A$21), DAY(A113) = DAY(A$21)),AVERAGEIF(A$21:A112,"&gt;"&amp; A113 - _xlfn.DAYS(DATE(YEAR(A113)+1,1,1),DATE(YEAR(A113),1,1)),K$21:K112)*G$3,0)</f>
        <v>0</v>
      </c>
      <c r="J113" s="34">
        <f>SUM(I$21:I113)</f>
        <v>0</v>
      </c>
      <c r="K113" s="34">
        <f t="shared" si="8"/>
        <v>10000</v>
      </c>
    </row>
    <row r="114" spans="1:11" x14ac:dyDescent="0.25">
      <c r="A114" s="20">
        <f t="shared" si="9"/>
        <v>40272</v>
      </c>
      <c r="B114" s="33">
        <f>_xlfn.IFNA(INDEX('Ein- und Auszahlungen'!B:B,MATCH(A114,'Ein- und Auszahlungen'!A:A,0)),0)</f>
        <v>0</v>
      </c>
      <c r="C114" s="34">
        <f t="shared" si="5"/>
        <v>1.3872350888341491</v>
      </c>
      <c r="D114" s="34">
        <f>SUM(C$21:C114)</f>
        <v>128.20338357811917</v>
      </c>
      <c r="E114" s="34">
        <f t="shared" si="6"/>
        <v>10128.203383578122</v>
      </c>
      <c r="F114" s="34">
        <f>IF(AND(OR(MONTH(A114) = MONTH(A$21), MONTH(A114) = MOD(MONTH(A$21)+6, 12)), DAY(A114) = DAY(A$21)),AVERAGEIF(A$21:A113,"&gt;"&amp; A114 - _xlfn.DAYS(A114,DATE(YEAR(A114),MONTH(A114)-6,DAY(A114))),H$21:H113)*G$3/2,0)</f>
        <v>0</v>
      </c>
      <c r="G114" s="34">
        <f>SUM(F$21:F114)</f>
        <v>0</v>
      </c>
      <c r="H114" s="34">
        <f t="shared" si="7"/>
        <v>10000</v>
      </c>
      <c r="I114" s="34">
        <f>IF(AND(MONTH(A114) = MONTH(A$21), DAY(A114) = DAY(A$21)),AVERAGEIF(A$21:A113,"&gt;"&amp; A114 - _xlfn.DAYS(DATE(YEAR(A114)+1,1,1),DATE(YEAR(A114),1,1)),K$21:K113)*G$3,0)</f>
        <v>0</v>
      </c>
      <c r="J114" s="34">
        <f>SUM(I$21:I114)</f>
        <v>0</v>
      </c>
      <c r="K114" s="34">
        <f t="shared" si="8"/>
        <v>10000</v>
      </c>
    </row>
    <row r="115" spans="1:11" x14ac:dyDescent="0.25">
      <c r="A115" s="20">
        <f t="shared" si="9"/>
        <v>40273</v>
      </c>
      <c r="B115" s="33">
        <f>_xlfn.IFNA(INDEX('Ein- und Auszahlungen'!B:B,MATCH(A115,'Ein- und Auszahlungen'!A:A,0)),0)</f>
        <v>0</v>
      </c>
      <c r="C115" s="34">
        <f t="shared" si="5"/>
        <v>1.387425121038099</v>
      </c>
      <c r="D115" s="34">
        <f>SUM(C$21:C115)</f>
        <v>129.59080869915726</v>
      </c>
      <c r="E115" s="34">
        <f t="shared" si="6"/>
        <v>10129.59080869916</v>
      </c>
      <c r="F115" s="34">
        <f>IF(AND(OR(MONTH(A115) = MONTH(A$21), MONTH(A115) = MOD(MONTH(A$21)+6, 12)), DAY(A115) = DAY(A$21)),AVERAGEIF(A$21:A114,"&gt;"&amp; A115 - _xlfn.DAYS(A115,DATE(YEAR(A115),MONTH(A115)-6,DAY(A115))),H$21:H114)*G$3/2,0)</f>
        <v>0</v>
      </c>
      <c r="G115" s="34">
        <f>SUM(F$21:F115)</f>
        <v>0</v>
      </c>
      <c r="H115" s="34">
        <f t="shared" si="7"/>
        <v>10000</v>
      </c>
      <c r="I115" s="34">
        <f>IF(AND(MONTH(A115) = MONTH(A$21), DAY(A115) = DAY(A$21)),AVERAGEIF(A$21:A114,"&gt;"&amp; A115 - _xlfn.DAYS(DATE(YEAR(A115)+1,1,1),DATE(YEAR(A115),1,1)),K$21:K114)*G$3,0)</f>
        <v>0</v>
      </c>
      <c r="J115" s="34">
        <f>SUM(I$21:I115)</f>
        <v>0</v>
      </c>
      <c r="K115" s="34">
        <f t="shared" si="8"/>
        <v>10000</v>
      </c>
    </row>
    <row r="116" spans="1:11" x14ac:dyDescent="0.25">
      <c r="A116" s="20">
        <f t="shared" si="9"/>
        <v>40274</v>
      </c>
      <c r="B116" s="33">
        <f>_xlfn.IFNA(INDEX('Ein- und Auszahlungen'!B:B,MATCH(A116,'Ein- und Auszahlungen'!A:A,0)),0)</f>
        <v>0</v>
      </c>
      <c r="C116" s="34">
        <f t="shared" si="5"/>
        <v>1.3876151792738576</v>
      </c>
      <c r="D116" s="34">
        <f>SUM(C$21:C116)</f>
        <v>130.97842387843113</v>
      </c>
      <c r="E116" s="34">
        <f t="shared" si="6"/>
        <v>10130.978423878434</v>
      </c>
      <c r="F116" s="34">
        <f>IF(AND(OR(MONTH(A116) = MONTH(A$21), MONTH(A116) = MOD(MONTH(A$21)+6, 12)), DAY(A116) = DAY(A$21)),AVERAGEIF(A$21:A115,"&gt;"&amp; A116 - _xlfn.DAYS(A116,DATE(YEAR(A116),MONTH(A116)-6,DAY(A116))),H$21:H115)*G$3/2,0)</f>
        <v>0</v>
      </c>
      <c r="G116" s="34">
        <f>SUM(F$21:F116)</f>
        <v>0</v>
      </c>
      <c r="H116" s="34">
        <f t="shared" si="7"/>
        <v>10000</v>
      </c>
      <c r="I116" s="34">
        <f>IF(AND(MONTH(A116) = MONTH(A$21), DAY(A116) = DAY(A$21)),AVERAGEIF(A$21:A115,"&gt;"&amp; A116 - _xlfn.DAYS(DATE(YEAR(A116)+1,1,1),DATE(YEAR(A116),1,1)),K$21:K115)*G$3,0)</f>
        <v>0</v>
      </c>
      <c r="J116" s="34">
        <f>SUM(I$21:I116)</f>
        <v>0</v>
      </c>
      <c r="K116" s="34">
        <f t="shared" si="8"/>
        <v>10000</v>
      </c>
    </row>
    <row r="117" spans="1:11" x14ac:dyDescent="0.25">
      <c r="A117" s="20">
        <f t="shared" si="9"/>
        <v>40275</v>
      </c>
      <c r="B117" s="33">
        <f>_xlfn.IFNA(INDEX('Ein- und Auszahlungen'!B:B,MATCH(A117,'Ein- und Auszahlungen'!A:A,0)),0)</f>
        <v>0</v>
      </c>
      <c r="C117" s="34">
        <f t="shared" si="5"/>
        <v>1.3878052635449911</v>
      </c>
      <c r="D117" s="34">
        <f>SUM(C$21:C117)</f>
        <v>132.36622914197613</v>
      </c>
      <c r="E117" s="34">
        <f t="shared" si="6"/>
        <v>10132.366229141979</v>
      </c>
      <c r="F117" s="34">
        <f>IF(AND(OR(MONTH(A117) = MONTH(A$21), MONTH(A117) = MOD(MONTH(A$21)+6, 12)), DAY(A117) = DAY(A$21)),AVERAGEIF(A$21:A116,"&gt;"&amp; A117 - _xlfn.DAYS(A117,DATE(YEAR(A117),MONTH(A117)-6,DAY(A117))),H$21:H116)*G$3/2,0)</f>
        <v>0</v>
      </c>
      <c r="G117" s="34">
        <f>SUM(F$21:F117)</f>
        <v>0</v>
      </c>
      <c r="H117" s="34">
        <f t="shared" si="7"/>
        <v>10000</v>
      </c>
      <c r="I117" s="34">
        <f>IF(AND(MONTH(A117) = MONTH(A$21), DAY(A117) = DAY(A$21)),AVERAGEIF(A$21:A116,"&gt;"&amp; A117 - _xlfn.DAYS(DATE(YEAR(A117)+1,1,1),DATE(YEAR(A117),1,1)),K$21:K116)*G$3,0)</f>
        <v>0</v>
      </c>
      <c r="J117" s="34">
        <f>SUM(I$21:I117)</f>
        <v>0</v>
      </c>
      <c r="K117" s="34">
        <f t="shared" si="8"/>
        <v>10000</v>
      </c>
    </row>
    <row r="118" spans="1:11" x14ac:dyDescent="0.25">
      <c r="A118" s="20">
        <f t="shared" si="9"/>
        <v>40276</v>
      </c>
      <c r="B118" s="33">
        <f>_xlfn.IFNA(INDEX('Ein- und Auszahlungen'!B:B,MATCH(A118,'Ein- und Auszahlungen'!A:A,0)),0)</f>
        <v>0</v>
      </c>
      <c r="C118" s="34">
        <f t="shared" si="5"/>
        <v>1.3879953738550657</v>
      </c>
      <c r="D118" s="34">
        <f>SUM(C$21:C118)</f>
        <v>133.7542245158312</v>
      </c>
      <c r="E118" s="34">
        <f t="shared" si="6"/>
        <v>10133.754224515833</v>
      </c>
      <c r="F118" s="34">
        <f>IF(AND(OR(MONTH(A118) = MONTH(A$21), MONTH(A118) = MOD(MONTH(A$21)+6, 12)), DAY(A118) = DAY(A$21)),AVERAGEIF(A$21:A117,"&gt;"&amp; A118 - _xlfn.DAYS(A118,DATE(YEAR(A118),MONTH(A118)-6,DAY(A118))),H$21:H117)*G$3/2,0)</f>
        <v>0</v>
      </c>
      <c r="G118" s="34">
        <f>SUM(F$21:F118)</f>
        <v>0</v>
      </c>
      <c r="H118" s="34">
        <f t="shared" si="7"/>
        <v>10000</v>
      </c>
      <c r="I118" s="34">
        <f>IF(AND(MONTH(A118) = MONTH(A$21), DAY(A118) = DAY(A$21)),AVERAGEIF(A$21:A117,"&gt;"&amp; A118 - _xlfn.DAYS(DATE(YEAR(A118)+1,1,1),DATE(YEAR(A118),1,1)),K$21:K117)*G$3,0)</f>
        <v>0</v>
      </c>
      <c r="J118" s="34">
        <f>SUM(I$21:I118)</f>
        <v>0</v>
      </c>
      <c r="K118" s="34">
        <f t="shared" si="8"/>
        <v>10000</v>
      </c>
    </row>
    <row r="119" spans="1:11" x14ac:dyDescent="0.25">
      <c r="A119" s="20">
        <f t="shared" si="9"/>
        <v>40277</v>
      </c>
      <c r="B119" s="33">
        <f>_xlfn.IFNA(INDEX('Ein- und Auszahlungen'!B:B,MATCH(A119,'Ein- und Auszahlungen'!A:A,0)),0)</f>
        <v>0</v>
      </c>
      <c r="C119" s="34">
        <f t="shared" si="5"/>
        <v>1.3881855102076484</v>
      </c>
      <c r="D119" s="34">
        <f>SUM(C$21:C119)</f>
        <v>135.14241002603885</v>
      </c>
      <c r="E119" s="34">
        <f t="shared" si="6"/>
        <v>10135.142410026041</v>
      </c>
      <c r="F119" s="34">
        <f>IF(AND(OR(MONTH(A119) = MONTH(A$21), MONTH(A119) = MOD(MONTH(A$21)+6, 12)), DAY(A119) = DAY(A$21)),AVERAGEIF(A$21:A118,"&gt;"&amp; A119 - _xlfn.DAYS(A119,DATE(YEAR(A119),MONTH(A119)-6,DAY(A119))),H$21:H118)*G$3/2,0)</f>
        <v>0</v>
      </c>
      <c r="G119" s="34">
        <f>SUM(F$21:F119)</f>
        <v>0</v>
      </c>
      <c r="H119" s="34">
        <f t="shared" si="7"/>
        <v>10000</v>
      </c>
      <c r="I119" s="34">
        <f>IF(AND(MONTH(A119) = MONTH(A$21), DAY(A119) = DAY(A$21)),AVERAGEIF(A$21:A118,"&gt;"&amp; A119 - _xlfn.DAYS(DATE(YEAR(A119)+1,1,1),DATE(YEAR(A119),1,1)),K$21:K118)*G$3,0)</f>
        <v>0</v>
      </c>
      <c r="J119" s="34">
        <f>SUM(I$21:I119)</f>
        <v>0</v>
      </c>
      <c r="K119" s="34">
        <f t="shared" si="8"/>
        <v>10000</v>
      </c>
    </row>
    <row r="120" spans="1:11" x14ac:dyDescent="0.25">
      <c r="A120" s="20">
        <f t="shared" si="9"/>
        <v>40278</v>
      </c>
      <c r="B120" s="33">
        <f>_xlfn.IFNA(INDEX('Ein- und Auszahlungen'!B:B,MATCH(A120,'Ein- und Auszahlungen'!A:A,0)),0)</f>
        <v>0</v>
      </c>
      <c r="C120" s="34">
        <f t="shared" si="5"/>
        <v>1.388375672606307</v>
      </c>
      <c r="D120" s="34">
        <f>SUM(C$21:C120)</f>
        <v>136.53078569864516</v>
      </c>
      <c r="E120" s="34">
        <f t="shared" si="6"/>
        <v>10136.530785698647</v>
      </c>
      <c r="F120" s="34">
        <f>IF(AND(OR(MONTH(A120) = MONTH(A$21), MONTH(A120) = MOD(MONTH(A$21)+6, 12)), DAY(A120) = DAY(A$21)),AVERAGEIF(A$21:A119,"&gt;"&amp; A120 - _xlfn.DAYS(A120,DATE(YEAR(A120),MONTH(A120)-6,DAY(A120))),H$21:H119)*G$3/2,0)</f>
        <v>0</v>
      </c>
      <c r="G120" s="34">
        <f>SUM(F$21:F120)</f>
        <v>0</v>
      </c>
      <c r="H120" s="34">
        <f t="shared" si="7"/>
        <v>10000</v>
      </c>
      <c r="I120" s="34">
        <f>IF(AND(MONTH(A120) = MONTH(A$21), DAY(A120) = DAY(A$21)),AVERAGEIF(A$21:A119,"&gt;"&amp; A120 - _xlfn.DAYS(DATE(YEAR(A120)+1,1,1),DATE(YEAR(A120),1,1)),K$21:K119)*G$3,0)</f>
        <v>0</v>
      </c>
      <c r="J120" s="34">
        <f>SUM(I$21:I120)</f>
        <v>0</v>
      </c>
      <c r="K120" s="34">
        <f t="shared" si="8"/>
        <v>10000</v>
      </c>
    </row>
    <row r="121" spans="1:11" x14ac:dyDescent="0.25">
      <c r="A121" s="20">
        <f t="shared" si="9"/>
        <v>40279</v>
      </c>
      <c r="B121" s="33">
        <f>_xlfn.IFNA(INDEX('Ein- und Auszahlungen'!B:B,MATCH(A121,'Ein- und Auszahlungen'!A:A,0)),0)</f>
        <v>0</v>
      </c>
      <c r="C121" s="34">
        <f t="shared" si="5"/>
        <v>1.3885658610546092</v>
      </c>
      <c r="D121" s="34">
        <f>SUM(C$21:C121)</f>
        <v>137.91935155969978</v>
      </c>
      <c r="E121" s="34">
        <f t="shared" si="6"/>
        <v>10137.919351559702</v>
      </c>
      <c r="F121" s="34">
        <f>IF(AND(OR(MONTH(A121) = MONTH(A$21), MONTH(A121) = MOD(MONTH(A$21)+6, 12)), DAY(A121) = DAY(A$21)),AVERAGEIF(A$21:A120,"&gt;"&amp; A121 - _xlfn.DAYS(A121,DATE(YEAR(A121),MONTH(A121)-6,DAY(A121))),H$21:H120)*G$3/2,0)</f>
        <v>0</v>
      </c>
      <c r="G121" s="34">
        <f>SUM(F$21:F121)</f>
        <v>0</v>
      </c>
      <c r="H121" s="34">
        <f t="shared" si="7"/>
        <v>10000</v>
      </c>
      <c r="I121" s="34">
        <f>IF(AND(MONTH(A121) = MONTH(A$21), DAY(A121) = DAY(A$21)),AVERAGEIF(A$21:A120,"&gt;"&amp; A121 - _xlfn.DAYS(DATE(YEAR(A121)+1,1,1),DATE(YEAR(A121),1,1)),K$21:K120)*G$3,0)</f>
        <v>0</v>
      </c>
      <c r="J121" s="34">
        <f>SUM(I$21:I121)</f>
        <v>0</v>
      </c>
      <c r="K121" s="34">
        <f t="shared" si="8"/>
        <v>10000</v>
      </c>
    </row>
    <row r="122" spans="1:11" x14ac:dyDescent="0.25">
      <c r="A122" s="20">
        <f t="shared" si="9"/>
        <v>40280</v>
      </c>
      <c r="B122" s="33">
        <f>_xlfn.IFNA(INDEX('Ein- und Auszahlungen'!B:B,MATCH(A122,'Ein- und Auszahlungen'!A:A,0)),0)</f>
        <v>0</v>
      </c>
      <c r="C122" s="34">
        <f t="shared" si="5"/>
        <v>1.3887560755561237</v>
      </c>
      <c r="D122" s="34">
        <f>SUM(C$21:C122)</f>
        <v>139.30810763525591</v>
      </c>
      <c r="E122" s="34">
        <f t="shared" si="6"/>
        <v>10139.308107635257</v>
      </c>
      <c r="F122" s="34">
        <f>IF(AND(OR(MONTH(A122) = MONTH(A$21), MONTH(A122) = MOD(MONTH(A$21)+6, 12)), DAY(A122) = DAY(A$21)),AVERAGEIF(A$21:A121,"&gt;"&amp; A122 - _xlfn.DAYS(A122,DATE(YEAR(A122),MONTH(A122)-6,DAY(A122))),H$21:H121)*G$3/2,0)</f>
        <v>0</v>
      </c>
      <c r="G122" s="34">
        <f>SUM(F$21:F122)</f>
        <v>0</v>
      </c>
      <c r="H122" s="34">
        <f t="shared" si="7"/>
        <v>10000</v>
      </c>
      <c r="I122" s="34">
        <f>IF(AND(MONTH(A122) = MONTH(A$21), DAY(A122) = DAY(A$21)),AVERAGEIF(A$21:A121,"&gt;"&amp; A122 - _xlfn.DAYS(DATE(YEAR(A122)+1,1,1),DATE(YEAR(A122),1,1)),K$21:K121)*G$3,0)</f>
        <v>0</v>
      </c>
      <c r="J122" s="34">
        <f>SUM(I$21:I122)</f>
        <v>0</v>
      </c>
      <c r="K122" s="34">
        <f t="shared" si="8"/>
        <v>10000</v>
      </c>
    </row>
    <row r="123" spans="1:11" x14ac:dyDescent="0.25">
      <c r="A123" s="20">
        <f t="shared" si="9"/>
        <v>40281</v>
      </c>
      <c r="B123" s="33">
        <f>_xlfn.IFNA(INDEX('Ein- und Auszahlungen'!B:B,MATCH(A123,'Ein- und Auszahlungen'!A:A,0)),0)</f>
        <v>0</v>
      </c>
      <c r="C123" s="34">
        <f t="shared" si="5"/>
        <v>1.3889463161144189</v>
      </c>
      <c r="D123" s="34">
        <f>SUM(C$21:C123)</f>
        <v>140.69705395137032</v>
      </c>
      <c r="E123" s="34">
        <f t="shared" si="6"/>
        <v>10140.697053951371</v>
      </c>
      <c r="F123" s="34">
        <f>IF(AND(OR(MONTH(A123) = MONTH(A$21), MONTH(A123) = MOD(MONTH(A$21)+6, 12)), DAY(A123) = DAY(A$21)),AVERAGEIF(A$21:A122,"&gt;"&amp; A123 - _xlfn.DAYS(A123,DATE(YEAR(A123),MONTH(A123)-6,DAY(A123))),H$21:H122)*G$3/2,0)</f>
        <v>0</v>
      </c>
      <c r="G123" s="34">
        <f>SUM(F$21:F123)</f>
        <v>0</v>
      </c>
      <c r="H123" s="34">
        <f t="shared" si="7"/>
        <v>10000</v>
      </c>
      <c r="I123" s="34">
        <f>IF(AND(MONTH(A123) = MONTH(A$21), DAY(A123) = DAY(A$21)),AVERAGEIF(A$21:A122,"&gt;"&amp; A123 - _xlfn.DAYS(DATE(YEAR(A123)+1,1,1),DATE(YEAR(A123),1,1)),K$21:K122)*G$3,0)</f>
        <v>0</v>
      </c>
      <c r="J123" s="34">
        <f>SUM(I$21:I123)</f>
        <v>0</v>
      </c>
      <c r="K123" s="34">
        <f t="shared" si="8"/>
        <v>10000</v>
      </c>
    </row>
    <row r="124" spans="1:11" x14ac:dyDescent="0.25">
      <c r="A124" s="20">
        <f t="shared" si="9"/>
        <v>40282</v>
      </c>
      <c r="B124" s="33">
        <f>_xlfn.IFNA(INDEX('Ein- und Auszahlungen'!B:B,MATCH(A124,'Ein- und Auszahlungen'!A:A,0)),0)</f>
        <v>0</v>
      </c>
      <c r="C124" s="34">
        <f t="shared" si="5"/>
        <v>1.3891365827330646</v>
      </c>
      <c r="D124" s="34">
        <f>SUM(C$21:C124)</f>
        <v>142.08619053410339</v>
      </c>
      <c r="E124" s="34">
        <f t="shared" si="6"/>
        <v>10142.086190534104</v>
      </c>
      <c r="F124" s="34">
        <f>IF(AND(OR(MONTH(A124) = MONTH(A$21), MONTH(A124) = MOD(MONTH(A$21)+6, 12)), DAY(A124) = DAY(A$21)),AVERAGEIF(A$21:A123,"&gt;"&amp; A124 - _xlfn.DAYS(A124,DATE(YEAR(A124),MONTH(A124)-6,DAY(A124))),H$21:H123)*G$3/2,0)</f>
        <v>0</v>
      </c>
      <c r="G124" s="34">
        <f>SUM(F$21:F124)</f>
        <v>0</v>
      </c>
      <c r="H124" s="34">
        <f t="shared" si="7"/>
        <v>10000</v>
      </c>
      <c r="I124" s="34">
        <f>IF(AND(MONTH(A124) = MONTH(A$21), DAY(A124) = DAY(A$21)),AVERAGEIF(A$21:A123,"&gt;"&amp; A124 - _xlfn.DAYS(DATE(YEAR(A124)+1,1,1),DATE(YEAR(A124),1,1)),K$21:K123)*G$3,0)</f>
        <v>0</v>
      </c>
      <c r="J124" s="34">
        <f>SUM(I$21:I124)</f>
        <v>0</v>
      </c>
      <c r="K124" s="34">
        <f t="shared" si="8"/>
        <v>10000</v>
      </c>
    </row>
    <row r="125" spans="1:11" x14ac:dyDescent="0.25">
      <c r="A125" s="20">
        <f t="shared" si="9"/>
        <v>40283</v>
      </c>
      <c r="B125" s="33">
        <f>_xlfn.IFNA(INDEX('Ein- und Auszahlungen'!B:B,MATCH(A125,'Ein- und Auszahlungen'!A:A,0)),0)</f>
        <v>0</v>
      </c>
      <c r="C125" s="34">
        <f t="shared" si="5"/>
        <v>1.3893268754156309</v>
      </c>
      <c r="D125" s="34">
        <f>SUM(C$21:C125)</f>
        <v>143.47551740951903</v>
      </c>
      <c r="E125" s="34">
        <f t="shared" si="6"/>
        <v>10143.475517409521</v>
      </c>
      <c r="F125" s="34">
        <f>IF(AND(OR(MONTH(A125) = MONTH(A$21), MONTH(A125) = MOD(MONTH(A$21)+6, 12)), DAY(A125) = DAY(A$21)),AVERAGEIF(A$21:A124,"&gt;"&amp; A125 - _xlfn.DAYS(A125,DATE(YEAR(A125),MONTH(A125)-6,DAY(A125))),H$21:H124)*G$3/2,0)</f>
        <v>0</v>
      </c>
      <c r="G125" s="34">
        <f>SUM(F$21:F125)</f>
        <v>0</v>
      </c>
      <c r="H125" s="34">
        <f t="shared" si="7"/>
        <v>10000</v>
      </c>
      <c r="I125" s="34">
        <f>IF(AND(MONTH(A125) = MONTH(A$21), DAY(A125) = DAY(A$21)),AVERAGEIF(A$21:A124,"&gt;"&amp; A125 - _xlfn.DAYS(DATE(YEAR(A125)+1,1,1),DATE(YEAR(A125),1,1)),K$21:K124)*G$3,0)</f>
        <v>0</v>
      </c>
      <c r="J125" s="34">
        <f>SUM(I$21:I125)</f>
        <v>0</v>
      </c>
      <c r="K125" s="34">
        <f t="shared" si="8"/>
        <v>10000</v>
      </c>
    </row>
    <row r="126" spans="1:11" x14ac:dyDescent="0.25">
      <c r="A126" s="20">
        <f t="shared" si="9"/>
        <v>40284</v>
      </c>
      <c r="B126" s="33">
        <f>_xlfn.IFNA(INDEX('Ein- und Auszahlungen'!B:B,MATCH(A126,'Ein- und Auszahlungen'!A:A,0)),0)</f>
        <v>0</v>
      </c>
      <c r="C126" s="34">
        <f t="shared" si="5"/>
        <v>1.3895171941656879</v>
      </c>
      <c r="D126" s="34">
        <f>SUM(C$21:C126)</f>
        <v>144.86503460368471</v>
      </c>
      <c r="E126" s="34">
        <f t="shared" si="6"/>
        <v>10144.865034603687</v>
      </c>
      <c r="F126" s="34">
        <f>IF(AND(OR(MONTH(A126) = MONTH(A$21), MONTH(A126) = MOD(MONTH(A$21)+6, 12)), DAY(A126) = DAY(A$21)),AVERAGEIF(A$21:A125,"&gt;"&amp; A126 - _xlfn.DAYS(A126,DATE(YEAR(A126),MONTH(A126)-6,DAY(A126))),H$21:H125)*G$3/2,0)</f>
        <v>0</v>
      </c>
      <c r="G126" s="34">
        <f>SUM(F$21:F126)</f>
        <v>0</v>
      </c>
      <c r="H126" s="34">
        <f t="shared" si="7"/>
        <v>10000</v>
      </c>
      <c r="I126" s="34">
        <f>IF(AND(MONTH(A126) = MONTH(A$21), DAY(A126) = DAY(A$21)),AVERAGEIF(A$21:A125,"&gt;"&amp; A126 - _xlfn.DAYS(DATE(YEAR(A126)+1,1,1),DATE(YEAR(A126),1,1)),K$21:K125)*G$3,0)</f>
        <v>0</v>
      </c>
      <c r="J126" s="34">
        <f>SUM(I$21:I126)</f>
        <v>0</v>
      </c>
      <c r="K126" s="34">
        <f t="shared" si="8"/>
        <v>10000</v>
      </c>
    </row>
    <row r="127" spans="1:11" x14ac:dyDescent="0.25">
      <c r="A127" s="20">
        <f t="shared" si="9"/>
        <v>40285</v>
      </c>
      <c r="B127" s="33">
        <f>_xlfn.IFNA(INDEX('Ein- und Auszahlungen'!B:B,MATCH(A127,'Ein- und Auszahlungen'!A:A,0)),0)</f>
        <v>0</v>
      </c>
      <c r="C127" s="34">
        <f t="shared" si="5"/>
        <v>1.3897075389868063</v>
      </c>
      <c r="D127" s="34">
        <f>SUM(C$21:C127)</f>
        <v>146.25474214267152</v>
      </c>
      <c r="E127" s="34">
        <f t="shared" si="6"/>
        <v>10146.254742142673</v>
      </c>
      <c r="F127" s="34">
        <f>IF(AND(OR(MONTH(A127) = MONTH(A$21), MONTH(A127) = MOD(MONTH(A$21)+6, 12)), DAY(A127) = DAY(A$21)),AVERAGEIF(A$21:A126,"&gt;"&amp; A127 - _xlfn.DAYS(A127,DATE(YEAR(A127),MONTH(A127)-6,DAY(A127))),H$21:H126)*G$3/2,0)</f>
        <v>0</v>
      </c>
      <c r="G127" s="34">
        <f>SUM(F$21:F127)</f>
        <v>0</v>
      </c>
      <c r="H127" s="34">
        <f t="shared" si="7"/>
        <v>10000</v>
      </c>
      <c r="I127" s="34">
        <f>IF(AND(MONTH(A127) = MONTH(A$21), DAY(A127) = DAY(A$21)),AVERAGEIF(A$21:A126,"&gt;"&amp; A127 - _xlfn.DAYS(DATE(YEAR(A127)+1,1,1),DATE(YEAR(A127),1,1)),K$21:K126)*G$3,0)</f>
        <v>0</v>
      </c>
      <c r="J127" s="34">
        <f>SUM(I$21:I127)</f>
        <v>0</v>
      </c>
      <c r="K127" s="34">
        <f t="shared" si="8"/>
        <v>10000</v>
      </c>
    </row>
    <row r="128" spans="1:11" x14ac:dyDescent="0.25">
      <c r="A128" s="20">
        <f t="shared" si="9"/>
        <v>40286</v>
      </c>
      <c r="B128" s="33">
        <f>_xlfn.IFNA(INDEX('Ein- und Auszahlungen'!B:B,MATCH(A128,'Ein- und Auszahlungen'!A:A,0)),0)</f>
        <v>0</v>
      </c>
      <c r="C128" s="34">
        <f t="shared" si="5"/>
        <v>1.3898979098825579</v>
      </c>
      <c r="D128" s="34">
        <f>SUM(C$21:C128)</f>
        <v>147.64464005255408</v>
      </c>
      <c r="E128" s="34">
        <f t="shared" si="6"/>
        <v>10147.644640052556</v>
      </c>
      <c r="F128" s="34">
        <f>IF(AND(OR(MONTH(A128) = MONTH(A$21), MONTH(A128) = MOD(MONTH(A$21)+6, 12)), DAY(A128) = DAY(A$21)),AVERAGEIF(A$21:A127,"&gt;"&amp; A128 - _xlfn.DAYS(A128,DATE(YEAR(A128),MONTH(A128)-6,DAY(A128))),H$21:H127)*G$3/2,0)</f>
        <v>0</v>
      </c>
      <c r="G128" s="34">
        <f>SUM(F$21:F128)</f>
        <v>0</v>
      </c>
      <c r="H128" s="34">
        <f t="shared" si="7"/>
        <v>10000</v>
      </c>
      <c r="I128" s="34">
        <f>IF(AND(MONTH(A128) = MONTH(A$21), DAY(A128) = DAY(A$21)),AVERAGEIF(A$21:A127,"&gt;"&amp; A128 - _xlfn.DAYS(DATE(YEAR(A128)+1,1,1),DATE(YEAR(A128),1,1)),K$21:K127)*G$3,0)</f>
        <v>0</v>
      </c>
      <c r="J128" s="34">
        <f>SUM(I$21:I128)</f>
        <v>0</v>
      </c>
      <c r="K128" s="34">
        <f t="shared" si="8"/>
        <v>10000</v>
      </c>
    </row>
    <row r="129" spans="1:11" x14ac:dyDescent="0.25">
      <c r="A129" s="20">
        <f t="shared" si="9"/>
        <v>40287</v>
      </c>
      <c r="B129" s="33">
        <f>_xlfn.IFNA(INDEX('Ein- und Auszahlungen'!B:B,MATCH(A129,'Ein- und Auszahlungen'!A:A,0)),0)</f>
        <v>0</v>
      </c>
      <c r="C129" s="34">
        <f t="shared" si="5"/>
        <v>1.3900883068565146</v>
      </c>
      <c r="D129" s="34">
        <f>SUM(C$21:C129)</f>
        <v>149.03472835941059</v>
      </c>
      <c r="E129" s="34">
        <f t="shared" si="6"/>
        <v>10149.034728359413</v>
      </c>
      <c r="F129" s="34">
        <f>IF(AND(OR(MONTH(A129) = MONTH(A$21), MONTH(A129) = MOD(MONTH(A$21)+6, 12)), DAY(A129) = DAY(A$21)),AVERAGEIF(A$21:A128,"&gt;"&amp; A129 - _xlfn.DAYS(A129,DATE(YEAR(A129),MONTH(A129)-6,DAY(A129))),H$21:H128)*G$3/2,0)</f>
        <v>0</v>
      </c>
      <c r="G129" s="34">
        <f>SUM(F$21:F129)</f>
        <v>0</v>
      </c>
      <c r="H129" s="34">
        <f t="shared" si="7"/>
        <v>10000</v>
      </c>
      <c r="I129" s="34">
        <f>IF(AND(MONTH(A129) = MONTH(A$21), DAY(A129) = DAY(A$21)),AVERAGEIF(A$21:A128,"&gt;"&amp; A129 - _xlfn.DAYS(DATE(YEAR(A129)+1,1,1),DATE(YEAR(A129),1,1)),K$21:K128)*G$3,0)</f>
        <v>0</v>
      </c>
      <c r="J129" s="34">
        <f>SUM(I$21:I129)</f>
        <v>0</v>
      </c>
      <c r="K129" s="34">
        <f t="shared" si="8"/>
        <v>10000</v>
      </c>
    </row>
    <row r="130" spans="1:11" x14ac:dyDescent="0.25">
      <c r="A130" s="20">
        <f t="shared" si="9"/>
        <v>40288</v>
      </c>
      <c r="B130" s="33">
        <f>_xlfn.IFNA(INDEX('Ein- und Auszahlungen'!B:B,MATCH(A130,'Ein- und Auszahlungen'!A:A,0)),0)</f>
        <v>0</v>
      </c>
      <c r="C130" s="34">
        <f t="shared" si="5"/>
        <v>1.3902787299122483</v>
      </c>
      <c r="D130" s="34">
        <f>SUM(C$21:C130)</f>
        <v>150.42500708932283</v>
      </c>
      <c r="E130" s="34">
        <f t="shared" si="6"/>
        <v>10150.425007089325</v>
      </c>
      <c r="F130" s="34">
        <f>IF(AND(OR(MONTH(A130) = MONTH(A$21), MONTH(A130) = MOD(MONTH(A$21)+6, 12)), DAY(A130) = DAY(A$21)),AVERAGEIF(A$21:A129,"&gt;"&amp; A130 - _xlfn.DAYS(A130,DATE(YEAR(A130),MONTH(A130)-6,DAY(A130))),H$21:H129)*G$3/2,0)</f>
        <v>0</v>
      </c>
      <c r="G130" s="34">
        <f>SUM(F$21:F130)</f>
        <v>0</v>
      </c>
      <c r="H130" s="34">
        <f t="shared" si="7"/>
        <v>10000</v>
      </c>
      <c r="I130" s="34">
        <f>IF(AND(MONTH(A130) = MONTH(A$21), DAY(A130) = DAY(A$21)),AVERAGEIF(A$21:A129,"&gt;"&amp; A130 - _xlfn.DAYS(DATE(YEAR(A130)+1,1,1),DATE(YEAR(A130),1,1)),K$21:K129)*G$3,0)</f>
        <v>0</v>
      </c>
      <c r="J130" s="34">
        <f>SUM(I$21:I130)</f>
        <v>0</v>
      </c>
      <c r="K130" s="34">
        <f t="shared" si="8"/>
        <v>10000</v>
      </c>
    </row>
    <row r="131" spans="1:11" x14ac:dyDescent="0.25">
      <c r="A131" s="20">
        <f t="shared" si="9"/>
        <v>40289</v>
      </c>
      <c r="B131" s="33">
        <f>_xlfn.IFNA(INDEX('Ein- und Auszahlungen'!B:B,MATCH(A131,'Ein- und Auszahlungen'!A:A,0)),0)</f>
        <v>0</v>
      </c>
      <c r="C131" s="34">
        <f t="shared" si="5"/>
        <v>1.3904691790533321</v>
      </c>
      <c r="D131" s="34">
        <f>SUM(C$21:C131)</f>
        <v>151.81547626837616</v>
      </c>
      <c r="E131" s="34">
        <f t="shared" si="6"/>
        <v>10151.815476268379</v>
      </c>
      <c r="F131" s="34">
        <f>IF(AND(OR(MONTH(A131) = MONTH(A$21), MONTH(A131) = MOD(MONTH(A$21)+6, 12)), DAY(A131) = DAY(A$21)),AVERAGEIF(A$21:A130,"&gt;"&amp; A131 - _xlfn.DAYS(A131,DATE(YEAR(A131),MONTH(A131)-6,DAY(A131))),H$21:H130)*G$3/2,0)</f>
        <v>0</v>
      </c>
      <c r="G131" s="34">
        <f>SUM(F$21:F131)</f>
        <v>0</v>
      </c>
      <c r="H131" s="34">
        <f t="shared" si="7"/>
        <v>10000</v>
      </c>
      <c r="I131" s="34">
        <f>IF(AND(MONTH(A131) = MONTH(A$21), DAY(A131) = DAY(A$21)),AVERAGEIF(A$21:A130,"&gt;"&amp; A131 - _xlfn.DAYS(DATE(YEAR(A131)+1,1,1),DATE(YEAR(A131),1,1)),K$21:K130)*G$3,0)</f>
        <v>0</v>
      </c>
      <c r="J131" s="34">
        <f>SUM(I$21:I131)</f>
        <v>0</v>
      </c>
      <c r="K131" s="34">
        <f t="shared" si="8"/>
        <v>10000</v>
      </c>
    </row>
    <row r="132" spans="1:11" x14ac:dyDescent="0.25">
      <c r="A132" s="20">
        <f t="shared" si="9"/>
        <v>40290</v>
      </c>
      <c r="B132" s="33">
        <f>_xlfn.IFNA(INDEX('Ein- und Auszahlungen'!B:B,MATCH(A132,'Ein- und Auszahlungen'!A:A,0)),0)</f>
        <v>0</v>
      </c>
      <c r="C132" s="34">
        <f t="shared" si="5"/>
        <v>1.3906596542833396</v>
      </c>
      <c r="D132" s="34">
        <f>SUM(C$21:C132)</f>
        <v>153.20613592265948</v>
      </c>
      <c r="E132" s="34">
        <f t="shared" si="6"/>
        <v>10153.206135922663</v>
      </c>
      <c r="F132" s="34">
        <f>IF(AND(OR(MONTH(A132) = MONTH(A$21), MONTH(A132) = MOD(MONTH(A$21)+6, 12)), DAY(A132) = DAY(A$21)),AVERAGEIF(A$21:A131,"&gt;"&amp; A132 - _xlfn.DAYS(A132,DATE(YEAR(A132),MONTH(A132)-6,DAY(A132))),H$21:H131)*G$3/2,0)</f>
        <v>0</v>
      </c>
      <c r="G132" s="34">
        <f>SUM(F$21:F132)</f>
        <v>0</v>
      </c>
      <c r="H132" s="34">
        <f t="shared" si="7"/>
        <v>10000</v>
      </c>
      <c r="I132" s="34">
        <f>IF(AND(MONTH(A132) = MONTH(A$21), DAY(A132) = DAY(A$21)),AVERAGEIF(A$21:A131,"&gt;"&amp; A132 - _xlfn.DAYS(DATE(YEAR(A132)+1,1,1),DATE(YEAR(A132),1,1)),K$21:K131)*G$3,0)</f>
        <v>0</v>
      </c>
      <c r="J132" s="34">
        <f>SUM(I$21:I132)</f>
        <v>0</v>
      </c>
      <c r="K132" s="34">
        <f t="shared" si="8"/>
        <v>10000</v>
      </c>
    </row>
    <row r="133" spans="1:11" x14ac:dyDescent="0.25">
      <c r="A133" s="20">
        <f t="shared" si="9"/>
        <v>40291</v>
      </c>
      <c r="B133" s="33">
        <f>_xlfn.IFNA(INDEX('Ein- und Auszahlungen'!B:B,MATCH(A133,'Ein- und Auszahlungen'!A:A,0)),0)</f>
        <v>0</v>
      </c>
      <c r="C133" s="34">
        <f t="shared" si="5"/>
        <v>1.3908501556058444</v>
      </c>
      <c r="D133" s="34">
        <f>SUM(C$21:C133)</f>
        <v>154.59698607826533</v>
      </c>
      <c r="E133" s="34">
        <f t="shared" si="6"/>
        <v>10154.596986078268</v>
      </c>
      <c r="F133" s="34">
        <f>IF(AND(OR(MONTH(A133) = MONTH(A$21), MONTH(A133) = MOD(MONTH(A$21)+6, 12)), DAY(A133) = DAY(A$21)),AVERAGEIF(A$21:A132,"&gt;"&amp; A133 - _xlfn.DAYS(A133,DATE(YEAR(A133),MONTH(A133)-6,DAY(A133))),H$21:H132)*G$3/2,0)</f>
        <v>0</v>
      </c>
      <c r="G133" s="34">
        <f>SUM(F$21:F133)</f>
        <v>0</v>
      </c>
      <c r="H133" s="34">
        <f t="shared" si="7"/>
        <v>10000</v>
      </c>
      <c r="I133" s="34">
        <f>IF(AND(MONTH(A133) = MONTH(A$21), DAY(A133) = DAY(A$21)),AVERAGEIF(A$21:A132,"&gt;"&amp; A133 - _xlfn.DAYS(DATE(YEAR(A133)+1,1,1),DATE(YEAR(A133),1,1)),K$21:K132)*G$3,0)</f>
        <v>0</v>
      </c>
      <c r="J133" s="34">
        <f>SUM(I$21:I133)</f>
        <v>0</v>
      </c>
      <c r="K133" s="34">
        <f t="shared" si="8"/>
        <v>10000</v>
      </c>
    </row>
    <row r="134" spans="1:11" x14ac:dyDescent="0.25">
      <c r="A134" s="20">
        <f t="shared" si="9"/>
        <v>40292</v>
      </c>
      <c r="B134" s="33">
        <f>_xlfn.IFNA(INDEX('Ein- und Auszahlungen'!B:B,MATCH(A134,'Ein- und Auszahlungen'!A:A,0)),0)</f>
        <v>0</v>
      </c>
      <c r="C134" s="34">
        <f t="shared" si="5"/>
        <v>1.3910406830244202</v>
      </c>
      <c r="D134" s="34">
        <f>SUM(C$21:C134)</f>
        <v>155.98802676128975</v>
      </c>
      <c r="E134" s="34">
        <f t="shared" si="6"/>
        <v>10155.988026761292</v>
      </c>
      <c r="F134" s="34">
        <f>IF(AND(OR(MONTH(A134) = MONTH(A$21), MONTH(A134) = MOD(MONTH(A$21)+6, 12)), DAY(A134) = DAY(A$21)),AVERAGEIF(A$21:A133,"&gt;"&amp; A134 - _xlfn.DAYS(A134,DATE(YEAR(A134),MONTH(A134)-6,DAY(A134))),H$21:H133)*G$3/2,0)</f>
        <v>0</v>
      </c>
      <c r="G134" s="34">
        <f>SUM(F$21:F134)</f>
        <v>0</v>
      </c>
      <c r="H134" s="34">
        <f t="shared" si="7"/>
        <v>10000</v>
      </c>
      <c r="I134" s="34">
        <f>IF(AND(MONTH(A134) = MONTH(A$21), DAY(A134) = DAY(A$21)),AVERAGEIF(A$21:A133,"&gt;"&amp; A134 - _xlfn.DAYS(DATE(YEAR(A134)+1,1,1),DATE(YEAR(A134),1,1)),K$21:K133)*G$3,0)</f>
        <v>0</v>
      </c>
      <c r="J134" s="34">
        <f>SUM(I$21:I134)</f>
        <v>0</v>
      </c>
      <c r="K134" s="34">
        <f t="shared" si="8"/>
        <v>10000</v>
      </c>
    </row>
    <row r="135" spans="1:11" x14ac:dyDescent="0.25">
      <c r="A135" s="20">
        <f t="shared" si="9"/>
        <v>40293</v>
      </c>
      <c r="B135" s="33">
        <f>_xlfn.IFNA(INDEX('Ein- und Auszahlungen'!B:B,MATCH(A135,'Ein- und Auszahlungen'!A:A,0)),0)</f>
        <v>0</v>
      </c>
      <c r="C135" s="34">
        <f t="shared" si="5"/>
        <v>1.3912312365426429</v>
      </c>
      <c r="D135" s="34">
        <f>SUM(C$21:C135)</f>
        <v>157.37925799783238</v>
      </c>
      <c r="E135" s="34">
        <f t="shared" si="6"/>
        <v>10157.379257997834</v>
      </c>
      <c r="F135" s="34">
        <f>IF(AND(OR(MONTH(A135) = MONTH(A$21), MONTH(A135) = MOD(MONTH(A$21)+6, 12)), DAY(A135) = DAY(A$21)),AVERAGEIF(A$21:A134,"&gt;"&amp; A135 - _xlfn.DAYS(A135,DATE(YEAR(A135),MONTH(A135)-6,DAY(A135))),H$21:H134)*G$3/2,0)</f>
        <v>0</v>
      </c>
      <c r="G135" s="34">
        <f>SUM(F$21:F135)</f>
        <v>0</v>
      </c>
      <c r="H135" s="34">
        <f t="shared" si="7"/>
        <v>10000</v>
      </c>
      <c r="I135" s="34">
        <f>IF(AND(MONTH(A135) = MONTH(A$21), DAY(A135) = DAY(A$21)),AVERAGEIF(A$21:A134,"&gt;"&amp; A135 - _xlfn.DAYS(DATE(YEAR(A135)+1,1,1),DATE(YEAR(A135),1,1)),K$21:K134)*G$3,0)</f>
        <v>0</v>
      </c>
      <c r="J135" s="34">
        <f>SUM(I$21:I135)</f>
        <v>0</v>
      </c>
      <c r="K135" s="34">
        <f t="shared" si="8"/>
        <v>10000</v>
      </c>
    </row>
    <row r="136" spans="1:11" x14ac:dyDescent="0.25">
      <c r="A136" s="20">
        <f t="shared" si="9"/>
        <v>40294</v>
      </c>
      <c r="B136" s="33">
        <f>_xlfn.IFNA(INDEX('Ein- und Auszahlungen'!B:B,MATCH(A136,'Ein- und Auszahlungen'!A:A,0)),0)</f>
        <v>0</v>
      </c>
      <c r="C136" s="34">
        <f t="shared" si="5"/>
        <v>1.391421816164087</v>
      </c>
      <c r="D136" s="34">
        <f>SUM(C$21:C136)</f>
        <v>158.77067981399648</v>
      </c>
      <c r="E136" s="34">
        <f t="shared" si="6"/>
        <v>10158.770679813999</v>
      </c>
      <c r="F136" s="34">
        <f>IF(AND(OR(MONTH(A136) = MONTH(A$21), MONTH(A136) = MOD(MONTH(A$21)+6, 12)), DAY(A136) = DAY(A$21)),AVERAGEIF(A$21:A135,"&gt;"&amp; A136 - _xlfn.DAYS(A136,DATE(YEAR(A136),MONTH(A136)-6,DAY(A136))),H$21:H135)*G$3/2,0)</f>
        <v>0</v>
      </c>
      <c r="G136" s="34">
        <f>SUM(F$21:F136)</f>
        <v>0</v>
      </c>
      <c r="H136" s="34">
        <f t="shared" si="7"/>
        <v>10000</v>
      </c>
      <c r="I136" s="34">
        <f>IF(AND(MONTH(A136) = MONTH(A$21), DAY(A136) = DAY(A$21)),AVERAGEIF(A$21:A135,"&gt;"&amp; A136 - _xlfn.DAYS(DATE(YEAR(A136)+1,1,1),DATE(YEAR(A136),1,1)),K$21:K135)*G$3,0)</f>
        <v>0</v>
      </c>
      <c r="J136" s="34">
        <f>SUM(I$21:I136)</f>
        <v>0</v>
      </c>
      <c r="K136" s="34">
        <f t="shared" si="8"/>
        <v>10000</v>
      </c>
    </row>
    <row r="137" spans="1:11" x14ac:dyDescent="0.25">
      <c r="A137" s="20">
        <f t="shared" si="9"/>
        <v>40295</v>
      </c>
      <c r="B137" s="33">
        <f>_xlfn.IFNA(INDEX('Ein- und Auszahlungen'!B:B,MATCH(A137,'Ein- und Auszahlungen'!A:A,0)),0)</f>
        <v>0</v>
      </c>
      <c r="C137" s="34">
        <f t="shared" si="5"/>
        <v>1.3916124218923287</v>
      </c>
      <c r="D137" s="34">
        <f>SUM(C$21:C137)</f>
        <v>160.1622922358888</v>
      </c>
      <c r="E137" s="34">
        <f t="shared" si="6"/>
        <v>10160.162292235891</v>
      </c>
      <c r="F137" s="34">
        <f>IF(AND(OR(MONTH(A137) = MONTH(A$21), MONTH(A137) = MOD(MONTH(A$21)+6, 12)), DAY(A137) = DAY(A$21)),AVERAGEIF(A$21:A136,"&gt;"&amp; A137 - _xlfn.DAYS(A137,DATE(YEAR(A137),MONTH(A137)-6,DAY(A137))),H$21:H136)*G$3/2,0)</f>
        <v>0</v>
      </c>
      <c r="G137" s="34">
        <f>SUM(F$21:F137)</f>
        <v>0</v>
      </c>
      <c r="H137" s="34">
        <f t="shared" si="7"/>
        <v>10000</v>
      </c>
      <c r="I137" s="34">
        <f>IF(AND(MONTH(A137) = MONTH(A$21), DAY(A137) = DAY(A$21)),AVERAGEIF(A$21:A136,"&gt;"&amp; A137 - _xlfn.DAYS(DATE(YEAR(A137)+1,1,1),DATE(YEAR(A137),1,1)),K$21:K136)*G$3,0)</f>
        <v>0</v>
      </c>
      <c r="J137" s="34">
        <f>SUM(I$21:I137)</f>
        <v>0</v>
      </c>
      <c r="K137" s="34">
        <f t="shared" si="8"/>
        <v>10000</v>
      </c>
    </row>
    <row r="138" spans="1:11" x14ac:dyDescent="0.25">
      <c r="A138" s="20">
        <f t="shared" si="9"/>
        <v>40296</v>
      </c>
      <c r="B138" s="33">
        <f>_xlfn.IFNA(INDEX('Ein- und Auszahlungen'!B:B,MATCH(A138,'Ein- und Auszahlungen'!A:A,0)),0)</f>
        <v>0</v>
      </c>
      <c r="C138" s="34">
        <f t="shared" si="5"/>
        <v>1.391803053730944</v>
      </c>
      <c r="D138" s="34">
        <f>SUM(C$21:C138)</f>
        <v>161.55409528961974</v>
      </c>
      <c r="E138" s="34">
        <f t="shared" si="6"/>
        <v>10161.554095289623</v>
      </c>
      <c r="F138" s="34">
        <f>IF(AND(OR(MONTH(A138) = MONTH(A$21), MONTH(A138) = MOD(MONTH(A$21)+6, 12)), DAY(A138) = DAY(A$21)),AVERAGEIF(A$21:A137,"&gt;"&amp; A138 - _xlfn.DAYS(A138,DATE(YEAR(A138),MONTH(A138)-6,DAY(A138))),H$21:H137)*G$3/2,0)</f>
        <v>0</v>
      </c>
      <c r="G138" s="34">
        <f>SUM(F$21:F138)</f>
        <v>0</v>
      </c>
      <c r="H138" s="34">
        <f t="shared" si="7"/>
        <v>10000</v>
      </c>
      <c r="I138" s="34">
        <f>IF(AND(MONTH(A138) = MONTH(A$21), DAY(A138) = DAY(A$21)),AVERAGEIF(A$21:A137,"&gt;"&amp; A138 - _xlfn.DAYS(DATE(YEAR(A138)+1,1,1),DATE(YEAR(A138),1,1)),K$21:K137)*G$3,0)</f>
        <v>0</v>
      </c>
      <c r="J138" s="34">
        <f>SUM(I$21:I138)</f>
        <v>0</v>
      </c>
      <c r="K138" s="34">
        <f t="shared" si="8"/>
        <v>10000</v>
      </c>
    </row>
    <row r="139" spans="1:11" x14ac:dyDescent="0.25">
      <c r="A139" s="20">
        <f t="shared" si="9"/>
        <v>40297</v>
      </c>
      <c r="B139" s="33">
        <f>_xlfn.IFNA(INDEX('Ein- und Auszahlungen'!B:B,MATCH(A139,'Ein- und Auszahlungen'!A:A,0)),0)</f>
        <v>0</v>
      </c>
      <c r="C139" s="34">
        <f t="shared" si="5"/>
        <v>1.3919937116835099</v>
      </c>
      <c r="D139" s="34">
        <f>SUM(C$21:C139)</f>
        <v>162.94608900130325</v>
      </c>
      <c r="E139" s="34">
        <f t="shared" si="6"/>
        <v>10162.946089001307</v>
      </c>
      <c r="F139" s="34">
        <f>IF(AND(OR(MONTH(A139) = MONTH(A$21), MONTH(A139) = MOD(MONTH(A$21)+6, 12)), DAY(A139) = DAY(A$21)),AVERAGEIF(A$21:A138,"&gt;"&amp; A139 - _xlfn.DAYS(A139,DATE(YEAR(A139),MONTH(A139)-6,DAY(A139))),H$21:H138)*G$3/2,0)</f>
        <v>0</v>
      </c>
      <c r="G139" s="34">
        <f>SUM(F$21:F139)</f>
        <v>0</v>
      </c>
      <c r="H139" s="34">
        <f t="shared" si="7"/>
        <v>10000</v>
      </c>
      <c r="I139" s="34">
        <f>IF(AND(MONTH(A139) = MONTH(A$21), DAY(A139) = DAY(A$21)),AVERAGEIF(A$21:A138,"&gt;"&amp; A139 - _xlfn.DAYS(DATE(YEAR(A139)+1,1,1),DATE(YEAR(A139),1,1)),K$21:K138)*G$3,0)</f>
        <v>0</v>
      </c>
      <c r="J139" s="34">
        <f>SUM(I$21:I139)</f>
        <v>0</v>
      </c>
      <c r="K139" s="34">
        <f t="shared" si="8"/>
        <v>10000</v>
      </c>
    </row>
    <row r="140" spans="1:11" x14ac:dyDescent="0.25">
      <c r="A140" s="20">
        <f t="shared" si="9"/>
        <v>40298</v>
      </c>
      <c r="B140" s="33">
        <f>_xlfn.IFNA(INDEX('Ein- und Auszahlungen'!B:B,MATCH(A140,'Ein- und Auszahlungen'!A:A,0)),0)</f>
        <v>0</v>
      </c>
      <c r="C140" s="34">
        <f t="shared" si="5"/>
        <v>1.3921843957536038</v>
      </c>
      <c r="D140" s="34">
        <f>SUM(C$21:C140)</f>
        <v>164.33827339705687</v>
      </c>
      <c r="E140" s="34">
        <f t="shared" si="6"/>
        <v>10164.338273397061</v>
      </c>
      <c r="F140" s="34">
        <f>IF(AND(OR(MONTH(A140) = MONTH(A$21), MONTH(A140) = MOD(MONTH(A$21)+6, 12)), DAY(A140) = DAY(A$21)),AVERAGEIF(A$21:A139,"&gt;"&amp; A140 - _xlfn.DAYS(A140,DATE(YEAR(A140),MONTH(A140)-6,DAY(A140))),H$21:H139)*G$3/2,0)</f>
        <v>0</v>
      </c>
      <c r="G140" s="34">
        <f>SUM(F$21:F140)</f>
        <v>0</v>
      </c>
      <c r="H140" s="34">
        <f t="shared" si="7"/>
        <v>10000</v>
      </c>
      <c r="I140" s="34">
        <f>IF(AND(MONTH(A140) = MONTH(A$21), DAY(A140) = DAY(A$21)),AVERAGEIF(A$21:A139,"&gt;"&amp; A140 - _xlfn.DAYS(DATE(YEAR(A140)+1,1,1),DATE(YEAR(A140),1,1)),K$21:K139)*G$3,0)</f>
        <v>0</v>
      </c>
      <c r="J140" s="34">
        <f>SUM(I$21:I140)</f>
        <v>0</v>
      </c>
      <c r="K140" s="34">
        <f t="shared" si="8"/>
        <v>10000</v>
      </c>
    </row>
    <row r="141" spans="1:11" x14ac:dyDescent="0.25">
      <c r="A141" s="20">
        <f t="shared" si="9"/>
        <v>40299</v>
      </c>
      <c r="B141" s="33">
        <f>_xlfn.IFNA(INDEX('Ein- und Auszahlungen'!B:B,MATCH(A141,'Ein- und Auszahlungen'!A:A,0)),0)</f>
        <v>0</v>
      </c>
      <c r="C141" s="34">
        <f t="shared" si="5"/>
        <v>1.3923751059448028</v>
      </c>
      <c r="D141" s="34">
        <f>SUM(C$21:C141)</f>
        <v>165.73064850300167</v>
      </c>
      <c r="E141" s="34">
        <f t="shared" si="6"/>
        <v>10165.730648503006</v>
      </c>
      <c r="F141" s="34">
        <f>IF(AND(OR(MONTH(A141) = MONTH(A$21), MONTH(A141) = MOD(MONTH(A$21)+6, 12)), DAY(A141) = DAY(A$21)),AVERAGEIF(A$21:A140,"&gt;"&amp; A141 - _xlfn.DAYS(A141,DATE(YEAR(A141),MONTH(A141)-6,DAY(A141))),H$21:H140)*G$3/2,0)</f>
        <v>0</v>
      </c>
      <c r="G141" s="34">
        <f>SUM(F$21:F141)</f>
        <v>0</v>
      </c>
      <c r="H141" s="34">
        <f t="shared" si="7"/>
        <v>10000</v>
      </c>
      <c r="I141" s="34">
        <f>IF(AND(MONTH(A141) = MONTH(A$21), DAY(A141) = DAY(A$21)),AVERAGEIF(A$21:A140,"&gt;"&amp; A141 - _xlfn.DAYS(DATE(YEAR(A141)+1,1,1),DATE(YEAR(A141),1,1)),K$21:K140)*G$3,0)</f>
        <v>0</v>
      </c>
      <c r="J141" s="34">
        <f>SUM(I$21:I141)</f>
        <v>0</v>
      </c>
      <c r="K141" s="34">
        <f t="shared" si="8"/>
        <v>10000</v>
      </c>
    </row>
    <row r="142" spans="1:11" x14ac:dyDescent="0.25">
      <c r="A142" s="20">
        <f t="shared" si="9"/>
        <v>40300</v>
      </c>
      <c r="B142" s="33">
        <f>_xlfn.IFNA(INDEX('Ein- und Auszahlungen'!B:B,MATCH(A142,'Ein- und Auszahlungen'!A:A,0)),0)</f>
        <v>0</v>
      </c>
      <c r="C142" s="34">
        <f t="shared" si="5"/>
        <v>1.3925658422606857</v>
      </c>
      <c r="D142" s="34">
        <f>SUM(C$21:C142)</f>
        <v>167.12321434526237</v>
      </c>
      <c r="E142" s="34">
        <f t="shared" si="6"/>
        <v>10167.123214345267</v>
      </c>
      <c r="F142" s="34">
        <f>IF(AND(OR(MONTH(A142) = MONTH(A$21), MONTH(A142) = MOD(MONTH(A$21)+6, 12)), DAY(A142) = DAY(A$21)),AVERAGEIF(A$21:A141,"&gt;"&amp; A142 - _xlfn.DAYS(A142,DATE(YEAR(A142),MONTH(A142)-6,DAY(A142))),H$21:H141)*G$3/2,0)</f>
        <v>0</v>
      </c>
      <c r="G142" s="34">
        <f>SUM(F$21:F142)</f>
        <v>0</v>
      </c>
      <c r="H142" s="34">
        <f t="shared" si="7"/>
        <v>10000</v>
      </c>
      <c r="I142" s="34">
        <f>IF(AND(MONTH(A142) = MONTH(A$21), DAY(A142) = DAY(A$21)),AVERAGEIF(A$21:A141,"&gt;"&amp; A142 - _xlfn.DAYS(DATE(YEAR(A142)+1,1,1),DATE(YEAR(A142),1,1)),K$21:K141)*G$3,0)</f>
        <v>0</v>
      </c>
      <c r="J142" s="34">
        <f>SUM(I$21:I142)</f>
        <v>0</v>
      </c>
      <c r="K142" s="34">
        <f t="shared" si="8"/>
        <v>10000</v>
      </c>
    </row>
    <row r="143" spans="1:11" x14ac:dyDescent="0.25">
      <c r="A143" s="20">
        <f t="shared" si="9"/>
        <v>40301</v>
      </c>
      <c r="B143" s="33">
        <f>_xlfn.IFNA(INDEX('Ein- und Auszahlungen'!B:B,MATCH(A143,'Ein- und Auszahlungen'!A:A,0)),0)</f>
        <v>0</v>
      </c>
      <c r="C143" s="34">
        <f t="shared" si="5"/>
        <v>1.3927566047048312</v>
      </c>
      <c r="D143" s="34">
        <f>SUM(C$21:C143)</f>
        <v>168.5159709499672</v>
      </c>
      <c r="E143" s="34">
        <f t="shared" si="6"/>
        <v>10168.515970949971</v>
      </c>
      <c r="F143" s="34">
        <f>IF(AND(OR(MONTH(A143) = MONTH(A$21), MONTH(A143) = MOD(MONTH(A$21)+6, 12)), DAY(A143) = DAY(A$21)),AVERAGEIF(A$21:A142,"&gt;"&amp; A143 - _xlfn.DAYS(A143,DATE(YEAR(A143),MONTH(A143)-6,DAY(A143))),H$21:H142)*G$3/2,0)</f>
        <v>0</v>
      </c>
      <c r="G143" s="34">
        <f>SUM(F$21:F143)</f>
        <v>0</v>
      </c>
      <c r="H143" s="34">
        <f t="shared" si="7"/>
        <v>10000</v>
      </c>
      <c r="I143" s="34">
        <f>IF(AND(MONTH(A143) = MONTH(A$21), DAY(A143) = DAY(A$21)),AVERAGEIF(A$21:A142,"&gt;"&amp; A143 - _xlfn.DAYS(DATE(YEAR(A143)+1,1,1),DATE(YEAR(A143),1,1)),K$21:K142)*G$3,0)</f>
        <v>0</v>
      </c>
      <c r="J143" s="34">
        <f>SUM(I$21:I143)</f>
        <v>0</v>
      </c>
      <c r="K143" s="34">
        <f t="shared" si="8"/>
        <v>10000</v>
      </c>
    </row>
    <row r="144" spans="1:11" x14ac:dyDescent="0.25">
      <c r="A144" s="20">
        <f t="shared" si="9"/>
        <v>40302</v>
      </c>
      <c r="B144" s="33">
        <f>_xlfn.IFNA(INDEX('Ein- und Auszahlungen'!B:B,MATCH(A144,'Ein- und Auszahlungen'!A:A,0)),0)</f>
        <v>0</v>
      </c>
      <c r="C144" s="34">
        <f t="shared" si="5"/>
        <v>1.3929473932808181</v>
      </c>
      <c r="D144" s="34">
        <f>SUM(C$21:C144)</f>
        <v>169.90891834324802</v>
      </c>
      <c r="E144" s="34">
        <f t="shared" si="6"/>
        <v>10169.908918343252</v>
      </c>
      <c r="F144" s="34">
        <f>IF(AND(OR(MONTH(A144) = MONTH(A$21), MONTH(A144) = MOD(MONTH(A$21)+6, 12)), DAY(A144) = DAY(A$21)),AVERAGEIF(A$21:A143,"&gt;"&amp; A144 - _xlfn.DAYS(A144,DATE(YEAR(A144),MONTH(A144)-6,DAY(A144))),H$21:H143)*G$3/2,0)</f>
        <v>0</v>
      </c>
      <c r="G144" s="34">
        <f>SUM(F$21:F144)</f>
        <v>0</v>
      </c>
      <c r="H144" s="34">
        <f t="shared" si="7"/>
        <v>10000</v>
      </c>
      <c r="I144" s="34">
        <f>IF(AND(MONTH(A144) = MONTH(A$21), DAY(A144) = DAY(A$21)),AVERAGEIF(A$21:A143,"&gt;"&amp; A144 - _xlfn.DAYS(DATE(YEAR(A144)+1,1,1),DATE(YEAR(A144),1,1)),K$21:K143)*G$3,0)</f>
        <v>0</v>
      </c>
      <c r="J144" s="34">
        <f>SUM(I$21:I144)</f>
        <v>0</v>
      </c>
      <c r="K144" s="34">
        <f t="shared" si="8"/>
        <v>10000</v>
      </c>
    </row>
    <row r="145" spans="1:11" x14ac:dyDescent="0.25">
      <c r="A145" s="20">
        <f t="shared" si="9"/>
        <v>40303</v>
      </c>
      <c r="B145" s="33">
        <f>_xlfn.IFNA(INDEX('Ein- und Auszahlungen'!B:B,MATCH(A145,'Ein- und Auszahlungen'!A:A,0)),0)</f>
        <v>0</v>
      </c>
      <c r="C145" s="34">
        <f t="shared" si="5"/>
        <v>1.3931382079922263</v>
      </c>
      <c r="D145" s="34">
        <f>SUM(C$21:C145)</f>
        <v>171.30205655124024</v>
      </c>
      <c r="E145" s="34">
        <f t="shared" si="6"/>
        <v>10171.302056551243</v>
      </c>
      <c r="F145" s="34">
        <f>IF(AND(OR(MONTH(A145) = MONTH(A$21), MONTH(A145) = MOD(MONTH(A$21)+6, 12)), DAY(A145) = DAY(A$21)),AVERAGEIF(A$21:A144,"&gt;"&amp; A145 - _xlfn.DAYS(A145,DATE(YEAR(A145),MONTH(A145)-6,DAY(A145))),H$21:H144)*G$3/2,0)</f>
        <v>0</v>
      </c>
      <c r="G145" s="34">
        <f>SUM(F$21:F145)</f>
        <v>0</v>
      </c>
      <c r="H145" s="34">
        <f t="shared" si="7"/>
        <v>10000</v>
      </c>
      <c r="I145" s="34">
        <f>IF(AND(MONTH(A145) = MONTH(A$21), DAY(A145) = DAY(A$21)),AVERAGEIF(A$21:A144,"&gt;"&amp; A145 - _xlfn.DAYS(DATE(YEAR(A145)+1,1,1),DATE(YEAR(A145),1,1)),K$21:K144)*G$3,0)</f>
        <v>0</v>
      </c>
      <c r="J145" s="34">
        <f>SUM(I$21:I145)</f>
        <v>0</v>
      </c>
      <c r="K145" s="34">
        <f t="shared" si="8"/>
        <v>10000</v>
      </c>
    </row>
    <row r="146" spans="1:11" x14ac:dyDescent="0.25">
      <c r="A146" s="20">
        <f t="shared" si="9"/>
        <v>40304</v>
      </c>
      <c r="B146" s="33">
        <f>_xlfn.IFNA(INDEX('Ein- und Auszahlungen'!B:B,MATCH(A146,'Ein- und Auszahlungen'!A:A,0)),0)</f>
        <v>0</v>
      </c>
      <c r="C146" s="34">
        <f t="shared" si="5"/>
        <v>1.3933290488426362</v>
      </c>
      <c r="D146" s="34">
        <f>SUM(C$21:C146)</f>
        <v>172.69538560008289</v>
      </c>
      <c r="E146" s="34">
        <f t="shared" si="6"/>
        <v>10172.695385600086</v>
      </c>
      <c r="F146" s="34">
        <f>IF(AND(OR(MONTH(A146) = MONTH(A$21), MONTH(A146) = MOD(MONTH(A$21)+6, 12)), DAY(A146) = DAY(A$21)),AVERAGEIF(A$21:A145,"&gt;"&amp; A146 - _xlfn.DAYS(A146,DATE(YEAR(A146),MONTH(A146)-6,DAY(A146))),H$21:H145)*G$3/2,0)</f>
        <v>0</v>
      </c>
      <c r="G146" s="34">
        <f>SUM(F$21:F146)</f>
        <v>0</v>
      </c>
      <c r="H146" s="34">
        <f t="shared" si="7"/>
        <v>10000</v>
      </c>
      <c r="I146" s="34">
        <f>IF(AND(MONTH(A146) = MONTH(A$21), DAY(A146) = DAY(A$21)),AVERAGEIF(A$21:A145,"&gt;"&amp; A146 - _xlfn.DAYS(DATE(YEAR(A146)+1,1,1),DATE(YEAR(A146),1,1)),K$21:K145)*G$3,0)</f>
        <v>0</v>
      </c>
      <c r="J146" s="34">
        <f>SUM(I$21:I146)</f>
        <v>0</v>
      </c>
      <c r="K146" s="34">
        <f t="shared" si="8"/>
        <v>10000</v>
      </c>
    </row>
    <row r="147" spans="1:11" x14ac:dyDescent="0.25">
      <c r="A147" s="20">
        <f t="shared" si="9"/>
        <v>40305</v>
      </c>
      <c r="B147" s="33">
        <f>_xlfn.IFNA(INDEX('Ein- und Auszahlungen'!B:B,MATCH(A147,'Ein- und Auszahlungen'!A:A,0)),0)</f>
        <v>0</v>
      </c>
      <c r="C147" s="34">
        <f t="shared" si="5"/>
        <v>1.3935199158356282</v>
      </c>
      <c r="D147" s="34">
        <f>SUM(C$21:C147)</f>
        <v>174.08890551591853</v>
      </c>
      <c r="E147" s="34">
        <f t="shared" si="6"/>
        <v>10174.08890551592</v>
      </c>
      <c r="F147" s="34">
        <f>IF(AND(OR(MONTH(A147) = MONTH(A$21), MONTH(A147) = MOD(MONTH(A$21)+6, 12)), DAY(A147) = DAY(A$21)),AVERAGEIF(A$21:A146,"&gt;"&amp; A147 - _xlfn.DAYS(A147,DATE(YEAR(A147),MONTH(A147)-6,DAY(A147))),H$21:H146)*G$3/2,0)</f>
        <v>0</v>
      </c>
      <c r="G147" s="34">
        <f>SUM(F$21:F147)</f>
        <v>0</v>
      </c>
      <c r="H147" s="34">
        <f t="shared" si="7"/>
        <v>10000</v>
      </c>
      <c r="I147" s="34">
        <f>IF(AND(MONTH(A147) = MONTH(A$21), DAY(A147) = DAY(A$21)),AVERAGEIF(A$21:A146,"&gt;"&amp; A147 - _xlfn.DAYS(DATE(YEAR(A147)+1,1,1),DATE(YEAR(A147),1,1)),K$21:K146)*G$3,0)</f>
        <v>0</v>
      </c>
      <c r="J147" s="34">
        <f>SUM(I$21:I147)</f>
        <v>0</v>
      </c>
      <c r="K147" s="34">
        <f t="shared" si="8"/>
        <v>10000</v>
      </c>
    </row>
    <row r="148" spans="1:11" x14ac:dyDescent="0.25">
      <c r="A148" s="20">
        <f t="shared" si="9"/>
        <v>40306</v>
      </c>
      <c r="B148" s="33">
        <f>_xlfn.IFNA(INDEX('Ein- und Auszahlungen'!B:B,MATCH(A148,'Ein- und Auszahlungen'!A:A,0)),0)</f>
        <v>0</v>
      </c>
      <c r="C148" s="34">
        <f t="shared" si="5"/>
        <v>1.3937108089747836</v>
      </c>
      <c r="D148" s="34">
        <f>SUM(C$21:C148)</f>
        <v>175.48261632489331</v>
      </c>
      <c r="E148" s="34">
        <f t="shared" si="6"/>
        <v>10175.482616324894</v>
      </c>
      <c r="F148" s="34">
        <f>IF(AND(OR(MONTH(A148) = MONTH(A$21), MONTH(A148) = MOD(MONTH(A$21)+6, 12)), DAY(A148) = DAY(A$21)),AVERAGEIF(A$21:A147,"&gt;"&amp; A148 - _xlfn.DAYS(A148,DATE(YEAR(A148),MONTH(A148)-6,DAY(A148))),H$21:H147)*G$3/2,0)</f>
        <v>0</v>
      </c>
      <c r="G148" s="34">
        <f>SUM(F$21:F148)</f>
        <v>0</v>
      </c>
      <c r="H148" s="34">
        <f t="shared" si="7"/>
        <v>10000</v>
      </c>
      <c r="I148" s="34">
        <f>IF(AND(MONTH(A148) = MONTH(A$21), DAY(A148) = DAY(A$21)),AVERAGEIF(A$21:A147,"&gt;"&amp; A148 - _xlfn.DAYS(DATE(YEAR(A148)+1,1,1),DATE(YEAR(A148),1,1)),K$21:K147)*G$3,0)</f>
        <v>0</v>
      </c>
      <c r="J148" s="34">
        <f>SUM(I$21:I148)</f>
        <v>0</v>
      </c>
      <c r="K148" s="34">
        <f t="shared" si="8"/>
        <v>10000</v>
      </c>
    </row>
    <row r="149" spans="1:11" x14ac:dyDescent="0.25">
      <c r="A149" s="20">
        <f t="shared" si="9"/>
        <v>40307</v>
      </c>
      <c r="B149" s="33">
        <f>_xlfn.IFNA(INDEX('Ein- und Auszahlungen'!B:B,MATCH(A149,'Ein- und Auszahlungen'!A:A,0)),0)</f>
        <v>0</v>
      </c>
      <c r="C149" s="34">
        <f t="shared" si="5"/>
        <v>1.3939017282636843</v>
      </c>
      <c r="D149" s="34">
        <f>SUM(C$21:C149)</f>
        <v>176.87651805315699</v>
      </c>
      <c r="E149" s="34">
        <f t="shared" si="6"/>
        <v>10176.876518053157</v>
      </c>
      <c r="F149" s="34">
        <f>IF(AND(OR(MONTH(A149) = MONTH(A$21), MONTH(A149) = MOD(MONTH(A$21)+6, 12)), DAY(A149) = DAY(A$21)),AVERAGEIF(A$21:A148,"&gt;"&amp; A149 - _xlfn.DAYS(A149,DATE(YEAR(A149),MONTH(A149)-6,DAY(A149))),H$21:H148)*G$3/2,0)</f>
        <v>0</v>
      </c>
      <c r="G149" s="34">
        <f>SUM(F$21:F149)</f>
        <v>0</v>
      </c>
      <c r="H149" s="34">
        <f t="shared" si="7"/>
        <v>10000</v>
      </c>
      <c r="I149" s="34">
        <f>IF(AND(MONTH(A149) = MONTH(A$21), DAY(A149) = DAY(A$21)),AVERAGEIF(A$21:A148,"&gt;"&amp; A149 - _xlfn.DAYS(DATE(YEAR(A149)+1,1,1),DATE(YEAR(A149),1,1)),K$21:K148)*G$3,0)</f>
        <v>0</v>
      </c>
      <c r="J149" s="34">
        <f>SUM(I$21:I149)</f>
        <v>0</v>
      </c>
      <c r="K149" s="34">
        <f t="shared" si="8"/>
        <v>10000</v>
      </c>
    </row>
    <row r="150" spans="1:11" x14ac:dyDescent="0.25">
      <c r="A150" s="20">
        <f t="shared" si="9"/>
        <v>40308</v>
      </c>
      <c r="B150" s="33">
        <f>_xlfn.IFNA(INDEX('Ein- und Auszahlungen'!B:B,MATCH(A150,'Ein- und Auszahlungen'!A:A,0)),0)</f>
        <v>0</v>
      </c>
      <c r="C150" s="34">
        <f t="shared" ref="C150:C213" si="10">E149*G$3/_xlfn.DAYS(DATE(YEAR(A150)+1,1,1),DATE(YEAR(A150),1,1))</f>
        <v>1.3940926737059121</v>
      </c>
      <c r="D150" s="34">
        <f>SUM(C$21:C150)</f>
        <v>178.27061072686288</v>
      </c>
      <c r="E150" s="34">
        <f t="shared" ref="E150:E213" si="11">C150+E149 + $B150</f>
        <v>10178.270610726862</v>
      </c>
      <c r="F150" s="34">
        <f>IF(AND(OR(MONTH(A150) = MONTH(A$21), MONTH(A150) = MOD(MONTH(A$21)+6, 12)), DAY(A150) = DAY(A$21)),AVERAGEIF(A$21:A149,"&gt;"&amp; A150 - _xlfn.DAYS(A150,DATE(YEAR(A150),MONTH(A150)-6,DAY(A150))),H$21:H149)*G$3/2,0)</f>
        <v>0</v>
      </c>
      <c r="G150" s="34">
        <f>SUM(F$21:F150)</f>
        <v>0</v>
      </c>
      <c r="H150" s="34">
        <f t="shared" ref="H150:H213" si="12">F150+H149 + $B150</f>
        <v>10000</v>
      </c>
      <c r="I150" s="34">
        <f>IF(AND(MONTH(A150) = MONTH(A$21), DAY(A150) = DAY(A$21)),AVERAGEIF(A$21:A149,"&gt;"&amp; A150 - _xlfn.DAYS(DATE(YEAR(A150)+1,1,1),DATE(YEAR(A150),1,1)),K$21:K149)*G$3,0)</f>
        <v>0</v>
      </c>
      <c r="J150" s="34">
        <f>SUM(I$21:I150)</f>
        <v>0</v>
      </c>
      <c r="K150" s="34">
        <f t="shared" ref="K150:K213" si="13">I150+K149+$B150</f>
        <v>10000</v>
      </c>
    </row>
    <row r="151" spans="1:11" x14ac:dyDescent="0.25">
      <c r="A151" s="20">
        <f t="shared" ref="A151:A214" si="14">A150+1</f>
        <v>40309</v>
      </c>
      <c r="B151" s="33">
        <f>_xlfn.IFNA(INDEX('Ein- und Auszahlungen'!B:B,MATCH(A151,'Ein- und Auszahlungen'!A:A,0)),0)</f>
        <v>0</v>
      </c>
      <c r="C151" s="34">
        <f t="shared" si="10"/>
        <v>1.3942836453050498</v>
      </c>
      <c r="D151" s="34">
        <f>SUM(C$21:C151)</f>
        <v>179.66489437216794</v>
      </c>
      <c r="E151" s="34">
        <f t="shared" si="11"/>
        <v>10179.664894372167</v>
      </c>
      <c r="F151" s="34">
        <f>IF(AND(OR(MONTH(A151) = MONTH(A$21), MONTH(A151) = MOD(MONTH(A$21)+6, 12)), DAY(A151) = DAY(A$21)),AVERAGEIF(A$21:A150,"&gt;"&amp; A151 - _xlfn.DAYS(A151,DATE(YEAR(A151),MONTH(A151)-6,DAY(A151))),H$21:H150)*G$3/2,0)</f>
        <v>0</v>
      </c>
      <c r="G151" s="34">
        <f>SUM(F$21:F151)</f>
        <v>0</v>
      </c>
      <c r="H151" s="34">
        <f t="shared" si="12"/>
        <v>10000</v>
      </c>
      <c r="I151" s="34">
        <f>IF(AND(MONTH(A151) = MONTH(A$21), DAY(A151) = DAY(A$21)),AVERAGEIF(A$21:A150,"&gt;"&amp; A151 - _xlfn.DAYS(DATE(YEAR(A151)+1,1,1),DATE(YEAR(A151),1,1)),K$21:K150)*G$3,0)</f>
        <v>0</v>
      </c>
      <c r="J151" s="34">
        <f>SUM(I$21:I151)</f>
        <v>0</v>
      </c>
      <c r="K151" s="34">
        <f t="shared" si="13"/>
        <v>10000</v>
      </c>
    </row>
    <row r="152" spans="1:11" x14ac:dyDescent="0.25">
      <c r="A152" s="20">
        <f t="shared" si="14"/>
        <v>40310</v>
      </c>
      <c r="B152" s="33">
        <f>_xlfn.IFNA(INDEX('Ein- und Auszahlungen'!B:B,MATCH(A152,'Ein- und Auszahlungen'!A:A,0)),0)</f>
        <v>0</v>
      </c>
      <c r="C152" s="34">
        <f t="shared" si="10"/>
        <v>1.3944746430646804</v>
      </c>
      <c r="D152" s="34">
        <f>SUM(C$21:C152)</f>
        <v>181.05936901523262</v>
      </c>
      <c r="E152" s="34">
        <f t="shared" si="11"/>
        <v>10181.059369015231</v>
      </c>
      <c r="F152" s="34">
        <f>IF(AND(OR(MONTH(A152) = MONTH(A$21), MONTH(A152) = MOD(MONTH(A$21)+6, 12)), DAY(A152) = DAY(A$21)),AVERAGEIF(A$21:A151,"&gt;"&amp; A152 - _xlfn.DAYS(A152,DATE(YEAR(A152),MONTH(A152)-6,DAY(A152))),H$21:H151)*G$3/2,0)</f>
        <v>0</v>
      </c>
      <c r="G152" s="34">
        <f>SUM(F$21:F152)</f>
        <v>0</v>
      </c>
      <c r="H152" s="34">
        <f t="shared" si="12"/>
        <v>10000</v>
      </c>
      <c r="I152" s="34">
        <f>IF(AND(MONTH(A152) = MONTH(A$21), DAY(A152) = DAY(A$21)),AVERAGEIF(A$21:A151,"&gt;"&amp; A152 - _xlfn.DAYS(DATE(YEAR(A152)+1,1,1),DATE(YEAR(A152),1,1)),K$21:K151)*G$3,0)</f>
        <v>0</v>
      </c>
      <c r="J152" s="34">
        <f>SUM(I$21:I152)</f>
        <v>0</v>
      </c>
      <c r="K152" s="34">
        <f t="shared" si="13"/>
        <v>10000</v>
      </c>
    </row>
    <row r="153" spans="1:11" x14ac:dyDescent="0.25">
      <c r="A153" s="20">
        <f t="shared" si="14"/>
        <v>40311</v>
      </c>
      <c r="B153" s="33">
        <f>_xlfn.IFNA(INDEX('Ein- und Auszahlungen'!B:B,MATCH(A153,'Ein- und Auszahlungen'!A:A,0)),0)</f>
        <v>0</v>
      </c>
      <c r="C153" s="34">
        <f t="shared" si="10"/>
        <v>1.3946656669883879</v>
      </c>
      <c r="D153" s="34">
        <f>SUM(C$21:C153)</f>
        <v>182.45403468222099</v>
      </c>
      <c r="E153" s="34">
        <f t="shared" si="11"/>
        <v>10182.45403468222</v>
      </c>
      <c r="F153" s="34">
        <f>IF(AND(OR(MONTH(A153) = MONTH(A$21), MONTH(A153) = MOD(MONTH(A$21)+6, 12)), DAY(A153) = DAY(A$21)),AVERAGEIF(A$21:A152,"&gt;"&amp; A153 - _xlfn.DAYS(A153,DATE(YEAR(A153),MONTH(A153)-6,DAY(A153))),H$21:H152)*G$3/2,0)</f>
        <v>0</v>
      </c>
      <c r="G153" s="34">
        <f>SUM(F$21:F153)</f>
        <v>0</v>
      </c>
      <c r="H153" s="34">
        <f t="shared" si="12"/>
        <v>10000</v>
      </c>
      <c r="I153" s="34">
        <f>IF(AND(MONTH(A153) = MONTH(A$21), DAY(A153) = DAY(A$21)),AVERAGEIF(A$21:A152,"&gt;"&amp; A153 - _xlfn.DAYS(DATE(YEAR(A153)+1,1,1),DATE(YEAR(A153),1,1)),K$21:K152)*G$3,0)</f>
        <v>0</v>
      </c>
      <c r="J153" s="34">
        <f>SUM(I$21:I153)</f>
        <v>0</v>
      </c>
      <c r="K153" s="34">
        <f t="shared" si="13"/>
        <v>10000</v>
      </c>
    </row>
    <row r="154" spans="1:11" x14ac:dyDescent="0.25">
      <c r="A154" s="20">
        <f t="shared" si="14"/>
        <v>40312</v>
      </c>
      <c r="B154" s="33">
        <f>_xlfn.IFNA(INDEX('Ein- und Auszahlungen'!B:B,MATCH(A154,'Ein- und Auszahlungen'!A:A,0)),0)</f>
        <v>0</v>
      </c>
      <c r="C154" s="34">
        <f t="shared" si="10"/>
        <v>1.3948567170797561</v>
      </c>
      <c r="D154" s="34">
        <f>SUM(C$21:C154)</f>
        <v>183.84889139930075</v>
      </c>
      <c r="E154" s="34">
        <f t="shared" si="11"/>
        <v>10183.848891399299</v>
      </c>
      <c r="F154" s="34">
        <f>IF(AND(OR(MONTH(A154) = MONTH(A$21), MONTH(A154) = MOD(MONTH(A$21)+6, 12)), DAY(A154) = DAY(A$21)),AVERAGEIF(A$21:A153,"&gt;"&amp; A154 - _xlfn.DAYS(A154,DATE(YEAR(A154),MONTH(A154)-6,DAY(A154))),H$21:H153)*G$3/2,0)</f>
        <v>0</v>
      </c>
      <c r="G154" s="34">
        <f>SUM(F$21:F154)</f>
        <v>0</v>
      </c>
      <c r="H154" s="34">
        <f t="shared" si="12"/>
        <v>10000</v>
      </c>
      <c r="I154" s="34">
        <f>IF(AND(MONTH(A154) = MONTH(A$21), DAY(A154) = DAY(A$21)),AVERAGEIF(A$21:A153,"&gt;"&amp; A154 - _xlfn.DAYS(DATE(YEAR(A154)+1,1,1),DATE(YEAR(A154),1,1)),K$21:K153)*G$3,0)</f>
        <v>0</v>
      </c>
      <c r="J154" s="34">
        <f>SUM(I$21:I154)</f>
        <v>0</v>
      </c>
      <c r="K154" s="34">
        <f t="shared" si="13"/>
        <v>10000</v>
      </c>
    </row>
    <row r="155" spans="1:11" x14ac:dyDescent="0.25">
      <c r="A155" s="20">
        <f t="shared" si="14"/>
        <v>40313</v>
      </c>
      <c r="B155" s="33">
        <f>_xlfn.IFNA(INDEX('Ein- und Auszahlungen'!B:B,MATCH(A155,'Ein- und Auszahlungen'!A:A,0)),0)</f>
        <v>0</v>
      </c>
      <c r="C155" s="34">
        <f t="shared" si="10"/>
        <v>1.3950477933423697</v>
      </c>
      <c r="D155" s="34">
        <f>SUM(C$21:C155)</f>
        <v>185.24393919264313</v>
      </c>
      <c r="E155" s="34">
        <f t="shared" si="11"/>
        <v>10185.243939192642</v>
      </c>
      <c r="F155" s="34">
        <f>IF(AND(OR(MONTH(A155) = MONTH(A$21), MONTH(A155) = MOD(MONTH(A$21)+6, 12)), DAY(A155) = DAY(A$21)),AVERAGEIF(A$21:A154,"&gt;"&amp; A155 - _xlfn.DAYS(A155,DATE(YEAR(A155),MONTH(A155)-6,DAY(A155))),H$21:H154)*G$3/2,0)</f>
        <v>0</v>
      </c>
      <c r="G155" s="34">
        <f>SUM(F$21:F155)</f>
        <v>0</v>
      </c>
      <c r="H155" s="34">
        <f t="shared" si="12"/>
        <v>10000</v>
      </c>
      <c r="I155" s="34">
        <f>IF(AND(MONTH(A155) = MONTH(A$21), DAY(A155) = DAY(A$21)),AVERAGEIF(A$21:A154,"&gt;"&amp; A155 - _xlfn.DAYS(DATE(YEAR(A155)+1,1,1),DATE(YEAR(A155),1,1)),K$21:K154)*G$3,0)</f>
        <v>0</v>
      </c>
      <c r="J155" s="34">
        <f>SUM(I$21:I155)</f>
        <v>0</v>
      </c>
      <c r="K155" s="34">
        <f t="shared" si="13"/>
        <v>10000</v>
      </c>
    </row>
    <row r="156" spans="1:11" x14ac:dyDescent="0.25">
      <c r="A156" s="20">
        <f t="shared" si="14"/>
        <v>40314</v>
      </c>
      <c r="B156" s="33">
        <f>_xlfn.IFNA(INDEX('Ein- und Auszahlungen'!B:B,MATCH(A156,'Ein- und Auszahlungen'!A:A,0)),0)</f>
        <v>0</v>
      </c>
      <c r="C156" s="34">
        <f t="shared" si="10"/>
        <v>1.3952388957798139</v>
      </c>
      <c r="D156" s="34">
        <f>SUM(C$21:C156)</f>
        <v>186.63917808842294</v>
      </c>
      <c r="E156" s="34">
        <f t="shared" si="11"/>
        <v>10186.639178088422</v>
      </c>
      <c r="F156" s="34">
        <f>IF(AND(OR(MONTH(A156) = MONTH(A$21), MONTH(A156) = MOD(MONTH(A$21)+6, 12)), DAY(A156) = DAY(A$21)),AVERAGEIF(A$21:A155,"&gt;"&amp; A156 - _xlfn.DAYS(A156,DATE(YEAR(A156),MONTH(A156)-6,DAY(A156))),H$21:H155)*G$3/2,0)</f>
        <v>0</v>
      </c>
      <c r="G156" s="34">
        <f>SUM(F$21:F156)</f>
        <v>0</v>
      </c>
      <c r="H156" s="34">
        <f t="shared" si="12"/>
        <v>10000</v>
      </c>
      <c r="I156" s="34">
        <f>IF(AND(MONTH(A156) = MONTH(A$21), DAY(A156) = DAY(A$21)),AVERAGEIF(A$21:A155,"&gt;"&amp; A156 - _xlfn.DAYS(DATE(YEAR(A156)+1,1,1),DATE(YEAR(A156),1,1)),K$21:K155)*G$3,0)</f>
        <v>0</v>
      </c>
      <c r="J156" s="34">
        <f>SUM(I$21:I156)</f>
        <v>0</v>
      </c>
      <c r="K156" s="34">
        <f t="shared" si="13"/>
        <v>10000</v>
      </c>
    </row>
    <row r="157" spans="1:11" x14ac:dyDescent="0.25">
      <c r="A157" s="20">
        <f t="shared" si="14"/>
        <v>40315</v>
      </c>
      <c r="B157" s="33">
        <f>_xlfn.IFNA(INDEX('Ein- und Auszahlungen'!B:B,MATCH(A157,'Ein- und Auszahlungen'!A:A,0)),0)</f>
        <v>0</v>
      </c>
      <c r="C157" s="34">
        <f t="shared" si="10"/>
        <v>1.3954300243956743</v>
      </c>
      <c r="D157" s="34">
        <f>SUM(C$21:C157)</f>
        <v>188.0346081128186</v>
      </c>
      <c r="E157" s="34">
        <f t="shared" si="11"/>
        <v>10188.034608112817</v>
      </c>
      <c r="F157" s="34">
        <f>IF(AND(OR(MONTH(A157) = MONTH(A$21), MONTH(A157) = MOD(MONTH(A$21)+6, 12)), DAY(A157) = DAY(A$21)),AVERAGEIF(A$21:A156,"&gt;"&amp; A157 - _xlfn.DAYS(A157,DATE(YEAR(A157),MONTH(A157)-6,DAY(A157))),H$21:H156)*G$3/2,0)</f>
        <v>0</v>
      </c>
      <c r="G157" s="34">
        <f>SUM(F$21:F157)</f>
        <v>0</v>
      </c>
      <c r="H157" s="34">
        <f t="shared" si="12"/>
        <v>10000</v>
      </c>
      <c r="I157" s="34">
        <f>IF(AND(MONTH(A157) = MONTH(A$21), DAY(A157) = DAY(A$21)),AVERAGEIF(A$21:A156,"&gt;"&amp; A157 - _xlfn.DAYS(DATE(YEAR(A157)+1,1,1),DATE(YEAR(A157),1,1)),K$21:K156)*G$3,0)</f>
        <v>0</v>
      </c>
      <c r="J157" s="34">
        <f>SUM(I$21:I157)</f>
        <v>0</v>
      </c>
      <c r="K157" s="34">
        <f t="shared" si="13"/>
        <v>10000</v>
      </c>
    </row>
    <row r="158" spans="1:11" x14ac:dyDescent="0.25">
      <c r="A158" s="20">
        <f t="shared" si="14"/>
        <v>40316</v>
      </c>
      <c r="B158" s="33">
        <f>_xlfn.IFNA(INDEX('Ein- und Auszahlungen'!B:B,MATCH(A158,'Ein- und Auszahlungen'!A:A,0)),0)</f>
        <v>0</v>
      </c>
      <c r="C158" s="34">
        <f t="shared" si="10"/>
        <v>1.3956211791935367</v>
      </c>
      <c r="D158" s="34">
        <f>SUM(C$21:C158)</f>
        <v>189.43022929201214</v>
      </c>
      <c r="E158" s="34">
        <f t="shared" si="11"/>
        <v>10189.430229292011</v>
      </c>
      <c r="F158" s="34">
        <f>IF(AND(OR(MONTH(A158) = MONTH(A$21), MONTH(A158) = MOD(MONTH(A$21)+6, 12)), DAY(A158) = DAY(A$21)),AVERAGEIF(A$21:A157,"&gt;"&amp; A158 - _xlfn.DAYS(A158,DATE(YEAR(A158),MONTH(A158)-6,DAY(A158))),H$21:H157)*G$3/2,0)</f>
        <v>0</v>
      </c>
      <c r="G158" s="34">
        <f>SUM(F$21:F158)</f>
        <v>0</v>
      </c>
      <c r="H158" s="34">
        <f t="shared" si="12"/>
        <v>10000</v>
      </c>
      <c r="I158" s="34">
        <f>IF(AND(MONTH(A158) = MONTH(A$21), DAY(A158) = DAY(A$21)),AVERAGEIF(A$21:A157,"&gt;"&amp; A158 - _xlfn.DAYS(DATE(YEAR(A158)+1,1,1),DATE(YEAR(A158),1,1)),K$21:K157)*G$3,0)</f>
        <v>0</v>
      </c>
      <c r="J158" s="34">
        <f>SUM(I$21:I158)</f>
        <v>0</v>
      </c>
      <c r="K158" s="34">
        <f t="shared" si="13"/>
        <v>10000</v>
      </c>
    </row>
    <row r="159" spans="1:11" x14ac:dyDescent="0.25">
      <c r="A159" s="20">
        <f t="shared" si="14"/>
        <v>40317</v>
      </c>
      <c r="B159" s="33">
        <f>_xlfn.IFNA(INDEX('Ein- und Auszahlungen'!B:B,MATCH(A159,'Ein- und Auszahlungen'!A:A,0)),0)</f>
        <v>0</v>
      </c>
      <c r="C159" s="34">
        <f t="shared" si="10"/>
        <v>1.3958123601769878</v>
      </c>
      <c r="D159" s="34">
        <f>SUM(C$21:C159)</f>
        <v>190.82604165218913</v>
      </c>
      <c r="E159" s="34">
        <f t="shared" si="11"/>
        <v>10190.826041652188</v>
      </c>
      <c r="F159" s="34">
        <f>IF(AND(OR(MONTH(A159) = MONTH(A$21), MONTH(A159) = MOD(MONTH(A$21)+6, 12)), DAY(A159) = DAY(A$21)),AVERAGEIF(A$21:A158,"&gt;"&amp; A159 - _xlfn.DAYS(A159,DATE(YEAR(A159),MONTH(A159)-6,DAY(A159))),H$21:H158)*G$3/2,0)</f>
        <v>0</v>
      </c>
      <c r="G159" s="34">
        <f>SUM(F$21:F159)</f>
        <v>0</v>
      </c>
      <c r="H159" s="34">
        <f t="shared" si="12"/>
        <v>10000</v>
      </c>
      <c r="I159" s="34">
        <f>IF(AND(MONTH(A159) = MONTH(A$21), DAY(A159) = DAY(A$21)),AVERAGEIF(A$21:A158,"&gt;"&amp; A159 - _xlfn.DAYS(DATE(YEAR(A159)+1,1,1),DATE(YEAR(A159),1,1)),K$21:K158)*G$3,0)</f>
        <v>0</v>
      </c>
      <c r="J159" s="34">
        <f>SUM(I$21:I159)</f>
        <v>0</v>
      </c>
      <c r="K159" s="34">
        <f t="shared" si="13"/>
        <v>10000</v>
      </c>
    </row>
    <row r="160" spans="1:11" x14ac:dyDescent="0.25">
      <c r="A160" s="20">
        <f t="shared" si="14"/>
        <v>40318</v>
      </c>
      <c r="B160" s="33">
        <f>_xlfn.IFNA(INDEX('Ein- und Auszahlungen'!B:B,MATCH(A160,'Ein- und Auszahlungen'!A:A,0)),0)</f>
        <v>0</v>
      </c>
      <c r="C160" s="34">
        <f t="shared" si="10"/>
        <v>1.3960035673496149</v>
      </c>
      <c r="D160" s="34">
        <f>SUM(C$21:C160)</f>
        <v>192.22204521953876</v>
      </c>
      <c r="E160" s="34">
        <f t="shared" si="11"/>
        <v>10192.222045219538</v>
      </c>
      <c r="F160" s="34">
        <f>IF(AND(OR(MONTH(A160) = MONTH(A$21), MONTH(A160) = MOD(MONTH(A$21)+6, 12)), DAY(A160) = DAY(A$21)),AVERAGEIF(A$21:A159,"&gt;"&amp; A160 - _xlfn.DAYS(A160,DATE(YEAR(A160),MONTH(A160)-6,DAY(A160))),H$21:H159)*G$3/2,0)</f>
        <v>0</v>
      </c>
      <c r="G160" s="34">
        <f>SUM(F$21:F160)</f>
        <v>0</v>
      </c>
      <c r="H160" s="34">
        <f t="shared" si="12"/>
        <v>10000</v>
      </c>
      <c r="I160" s="34">
        <f>IF(AND(MONTH(A160) = MONTH(A$21), DAY(A160) = DAY(A$21)),AVERAGEIF(A$21:A159,"&gt;"&amp; A160 - _xlfn.DAYS(DATE(YEAR(A160)+1,1,1),DATE(YEAR(A160),1,1)),K$21:K159)*G$3,0)</f>
        <v>0</v>
      </c>
      <c r="J160" s="34">
        <f>SUM(I$21:I160)</f>
        <v>0</v>
      </c>
      <c r="K160" s="34">
        <f t="shared" si="13"/>
        <v>10000</v>
      </c>
    </row>
    <row r="161" spans="1:11" x14ac:dyDescent="0.25">
      <c r="A161" s="20">
        <f t="shared" si="14"/>
        <v>40319</v>
      </c>
      <c r="B161" s="33">
        <f>_xlfn.IFNA(INDEX('Ein- und Auszahlungen'!B:B,MATCH(A161,'Ein- und Auszahlungen'!A:A,0)),0)</f>
        <v>0</v>
      </c>
      <c r="C161" s="34">
        <f t="shared" si="10"/>
        <v>1.3961948007150051</v>
      </c>
      <c r="D161" s="34">
        <f>SUM(C$21:C161)</f>
        <v>193.61824002025375</v>
      </c>
      <c r="E161" s="34">
        <f t="shared" si="11"/>
        <v>10193.618240020252</v>
      </c>
      <c r="F161" s="34">
        <f>IF(AND(OR(MONTH(A161) = MONTH(A$21), MONTH(A161) = MOD(MONTH(A$21)+6, 12)), DAY(A161) = DAY(A$21)),AVERAGEIF(A$21:A160,"&gt;"&amp; A161 - _xlfn.DAYS(A161,DATE(YEAR(A161),MONTH(A161)-6,DAY(A161))),H$21:H160)*G$3/2,0)</f>
        <v>0</v>
      </c>
      <c r="G161" s="34">
        <f>SUM(F$21:F161)</f>
        <v>0</v>
      </c>
      <c r="H161" s="34">
        <f t="shared" si="12"/>
        <v>10000</v>
      </c>
      <c r="I161" s="34">
        <f>IF(AND(MONTH(A161) = MONTH(A$21), DAY(A161) = DAY(A$21)),AVERAGEIF(A$21:A160,"&gt;"&amp; A161 - _xlfn.DAYS(DATE(YEAR(A161)+1,1,1),DATE(YEAR(A161),1,1)),K$21:K160)*G$3,0)</f>
        <v>0</v>
      </c>
      <c r="J161" s="34">
        <f>SUM(I$21:I161)</f>
        <v>0</v>
      </c>
      <c r="K161" s="34">
        <f t="shared" si="13"/>
        <v>10000</v>
      </c>
    </row>
    <row r="162" spans="1:11" x14ac:dyDescent="0.25">
      <c r="A162" s="20">
        <f t="shared" si="14"/>
        <v>40320</v>
      </c>
      <c r="B162" s="33">
        <f>_xlfn.IFNA(INDEX('Ein- und Auszahlungen'!B:B,MATCH(A162,'Ein- und Auszahlungen'!A:A,0)),0)</f>
        <v>0</v>
      </c>
      <c r="C162" s="34">
        <f t="shared" si="10"/>
        <v>1.3963860602767471</v>
      </c>
      <c r="D162" s="34">
        <f>SUM(C$21:C162)</f>
        <v>195.01462608053049</v>
      </c>
      <c r="E162" s="34">
        <f t="shared" si="11"/>
        <v>10195.014626080529</v>
      </c>
      <c r="F162" s="34">
        <f>IF(AND(OR(MONTH(A162) = MONTH(A$21), MONTH(A162) = MOD(MONTH(A$21)+6, 12)), DAY(A162) = DAY(A$21)),AVERAGEIF(A$21:A161,"&gt;"&amp; A162 - _xlfn.DAYS(A162,DATE(YEAR(A162),MONTH(A162)-6,DAY(A162))),H$21:H161)*G$3/2,0)</f>
        <v>0</v>
      </c>
      <c r="G162" s="34">
        <f>SUM(F$21:F162)</f>
        <v>0</v>
      </c>
      <c r="H162" s="34">
        <f t="shared" si="12"/>
        <v>10000</v>
      </c>
      <c r="I162" s="34">
        <f>IF(AND(MONTH(A162) = MONTH(A$21), DAY(A162) = DAY(A$21)),AVERAGEIF(A$21:A161,"&gt;"&amp; A162 - _xlfn.DAYS(DATE(YEAR(A162)+1,1,1),DATE(YEAR(A162),1,1)),K$21:K161)*G$3,0)</f>
        <v>0</v>
      </c>
      <c r="J162" s="34">
        <f>SUM(I$21:I162)</f>
        <v>0</v>
      </c>
      <c r="K162" s="34">
        <f t="shared" si="13"/>
        <v>10000</v>
      </c>
    </row>
    <row r="163" spans="1:11" x14ac:dyDescent="0.25">
      <c r="A163" s="20">
        <f t="shared" si="14"/>
        <v>40321</v>
      </c>
      <c r="B163" s="33">
        <f>_xlfn.IFNA(INDEX('Ein- und Auszahlungen'!B:B,MATCH(A163,'Ein- und Auszahlungen'!A:A,0)),0)</f>
        <v>0</v>
      </c>
      <c r="C163" s="34">
        <f t="shared" si="10"/>
        <v>1.3965773460384285</v>
      </c>
      <c r="D163" s="34">
        <f>SUM(C$21:C163)</f>
        <v>196.41120342656893</v>
      </c>
      <c r="E163" s="34">
        <f t="shared" si="11"/>
        <v>10196.411203426567</v>
      </c>
      <c r="F163" s="34">
        <f>IF(AND(OR(MONTH(A163) = MONTH(A$21), MONTH(A163) = MOD(MONTH(A$21)+6, 12)), DAY(A163) = DAY(A$21)),AVERAGEIF(A$21:A162,"&gt;"&amp; A163 - _xlfn.DAYS(A163,DATE(YEAR(A163),MONTH(A163)-6,DAY(A163))),H$21:H162)*G$3/2,0)</f>
        <v>0</v>
      </c>
      <c r="G163" s="34">
        <f>SUM(F$21:F163)</f>
        <v>0</v>
      </c>
      <c r="H163" s="34">
        <f t="shared" si="12"/>
        <v>10000</v>
      </c>
      <c r="I163" s="34">
        <f>IF(AND(MONTH(A163) = MONTH(A$21), DAY(A163) = DAY(A$21)),AVERAGEIF(A$21:A162,"&gt;"&amp; A163 - _xlfn.DAYS(DATE(YEAR(A163)+1,1,1),DATE(YEAR(A163),1,1)),K$21:K162)*G$3,0)</f>
        <v>0</v>
      </c>
      <c r="J163" s="34">
        <f>SUM(I$21:I163)</f>
        <v>0</v>
      </c>
      <c r="K163" s="34">
        <f t="shared" si="13"/>
        <v>10000</v>
      </c>
    </row>
    <row r="164" spans="1:11" x14ac:dyDescent="0.25">
      <c r="A164" s="20">
        <f t="shared" si="14"/>
        <v>40322</v>
      </c>
      <c r="B164" s="33">
        <f>_xlfn.IFNA(INDEX('Ein- und Auszahlungen'!B:B,MATCH(A164,'Ein- und Auszahlungen'!A:A,0)),0)</f>
        <v>0</v>
      </c>
      <c r="C164" s="34">
        <f t="shared" si="10"/>
        <v>1.3967686580036394</v>
      </c>
      <c r="D164" s="34">
        <f>SUM(C$21:C164)</f>
        <v>197.80797208457258</v>
      </c>
      <c r="E164" s="34">
        <f t="shared" si="11"/>
        <v>10197.807972084571</v>
      </c>
      <c r="F164" s="34">
        <f>IF(AND(OR(MONTH(A164) = MONTH(A$21), MONTH(A164) = MOD(MONTH(A$21)+6, 12)), DAY(A164) = DAY(A$21)),AVERAGEIF(A$21:A163,"&gt;"&amp; A164 - _xlfn.DAYS(A164,DATE(YEAR(A164),MONTH(A164)-6,DAY(A164))),H$21:H163)*G$3/2,0)</f>
        <v>0</v>
      </c>
      <c r="G164" s="34">
        <f>SUM(F$21:F164)</f>
        <v>0</v>
      </c>
      <c r="H164" s="34">
        <f t="shared" si="12"/>
        <v>10000</v>
      </c>
      <c r="I164" s="34">
        <f>IF(AND(MONTH(A164) = MONTH(A$21), DAY(A164) = DAY(A$21)),AVERAGEIF(A$21:A163,"&gt;"&amp; A164 - _xlfn.DAYS(DATE(YEAR(A164)+1,1,1),DATE(YEAR(A164),1,1)),K$21:K163)*G$3,0)</f>
        <v>0</v>
      </c>
      <c r="J164" s="34">
        <f>SUM(I$21:I164)</f>
        <v>0</v>
      </c>
      <c r="K164" s="34">
        <f t="shared" si="13"/>
        <v>10000</v>
      </c>
    </row>
    <row r="165" spans="1:11" x14ac:dyDescent="0.25">
      <c r="A165" s="20">
        <f t="shared" si="14"/>
        <v>40323</v>
      </c>
      <c r="B165" s="33">
        <f>_xlfn.IFNA(INDEX('Ein- und Auszahlungen'!B:B,MATCH(A165,'Ein- und Auszahlungen'!A:A,0)),0)</f>
        <v>0</v>
      </c>
      <c r="C165" s="34">
        <f t="shared" si="10"/>
        <v>1.3969599961759687</v>
      </c>
      <c r="D165" s="34">
        <f>SUM(C$21:C165)</f>
        <v>199.20493208074856</v>
      </c>
      <c r="E165" s="34">
        <f t="shared" si="11"/>
        <v>10199.204932080747</v>
      </c>
      <c r="F165" s="34">
        <f>IF(AND(OR(MONTH(A165) = MONTH(A$21), MONTH(A165) = MOD(MONTH(A$21)+6, 12)), DAY(A165) = DAY(A$21)),AVERAGEIF(A$21:A164,"&gt;"&amp; A165 - _xlfn.DAYS(A165,DATE(YEAR(A165),MONTH(A165)-6,DAY(A165))),H$21:H164)*G$3/2,0)</f>
        <v>0</v>
      </c>
      <c r="G165" s="34">
        <f>SUM(F$21:F165)</f>
        <v>0</v>
      </c>
      <c r="H165" s="34">
        <f t="shared" si="12"/>
        <v>10000</v>
      </c>
      <c r="I165" s="34">
        <f>IF(AND(MONTH(A165) = MONTH(A$21), DAY(A165) = DAY(A$21)),AVERAGEIF(A$21:A164,"&gt;"&amp; A165 - _xlfn.DAYS(DATE(YEAR(A165)+1,1,1),DATE(YEAR(A165),1,1)),K$21:K164)*G$3,0)</f>
        <v>0</v>
      </c>
      <c r="J165" s="34">
        <f>SUM(I$21:I165)</f>
        <v>0</v>
      </c>
      <c r="K165" s="34">
        <f t="shared" si="13"/>
        <v>10000</v>
      </c>
    </row>
    <row r="166" spans="1:11" x14ac:dyDescent="0.25">
      <c r="A166" s="20">
        <f t="shared" si="14"/>
        <v>40324</v>
      </c>
      <c r="B166" s="33">
        <f>_xlfn.IFNA(INDEX('Ein- und Auszahlungen'!B:B,MATCH(A166,'Ein- und Auszahlungen'!A:A,0)),0)</f>
        <v>0</v>
      </c>
      <c r="C166" s="34">
        <f t="shared" si="10"/>
        <v>1.3971513605590065</v>
      </c>
      <c r="D166" s="34">
        <f>SUM(C$21:C166)</f>
        <v>200.60208344130757</v>
      </c>
      <c r="E166" s="34">
        <f t="shared" si="11"/>
        <v>10200.602083441307</v>
      </c>
      <c r="F166" s="34">
        <f>IF(AND(OR(MONTH(A166) = MONTH(A$21), MONTH(A166) = MOD(MONTH(A$21)+6, 12)), DAY(A166) = DAY(A$21)),AVERAGEIF(A$21:A165,"&gt;"&amp; A166 - _xlfn.DAYS(A166,DATE(YEAR(A166),MONTH(A166)-6,DAY(A166))),H$21:H165)*G$3/2,0)</f>
        <v>0</v>
      </c>
      <c r="G166" s="34">
        <f>SUM(F$21:F166)</f>
        <v>0</v>
      </c>
      <c r="H166" s="34">
        <f t="shared" si="12"/>
        <v>10000</v>
      </c>
      <c r="I166" s="34">
        <f>IF(AND(MONTH(A166) = MONTH(A$21), DAY(A166) = DAY(A$21)),AVERAGEIF(A$21:A165,"&gt;"&amp; A166 - _xlfn.DAYS(DATE(YEAR(A166)+1,1,1),DATE(YEAR(A166),1,1)),K$21:K165)*G$3,0)</f>
        <v>0</v>
      </c>
      <c r="J166" s="34">
        <f>SUM(I$21:I166)</f>
        <v>0</v>
      </c>
      <c r="K166" s="34">
        <f t="shared" si="13"/>
        <v>10000</v>
      </c>
    </row>
    <row r="167" spans="1:11" x14ac:dyDescent="0.25">
      <c r="A167" s="20">
        <f t="shared" si="14"/>
        <v>40325</v>
      </c>
      <c r="B167" s="33">
        <f>_xlfn.IFNA(INDEX('Ein- und Auszahlungen'!B:B,MATCH(A167,'Ein- und Auszahlungen'!A:A,0)),0)</f>
        <v>0</v>
      </c>
      <c r="C167" s="34">
        <f t="shared" si="10"/>
        <v>1.3973427511563434</v>
      </c>
      <c r="D167" s="34">
        <f>SUM(C$21:C167)</f>
        <v>201.99942619246391</v>
      </c>
      <c r="E167" s="34">
        <f t="shared" si="11"/>
        <v>10201.999426192462</v>
      </c>
      <c r="F167" s="34">
        <f>IF(AND(OR(MONTH(A167) = MONTH(A$21), MONTH(A167) = MOD(MONTH(A$21)+6, 12)), DAY(A167) = DAY(A$21)),AVERAGEIF(A$21:A166,"&gt;"&amp; A167 - _xlfn.DAYS(A167,DATE(YEAR(A167),MONTH(A167)-6,DAY(A167))),H$21:H166)*G$3/2,0)</f>
        <v>0</v>
      </c>
      <c r="G167" s="34">
        <f>SUM(F$21:F167)</f>
        <v>0</v>
      </c>
      <c r="H167" s="34">
        <f t="shared" si="12"/>
        <v>10000</v>
      </c>
      <c r="I167" s="34">
        <f>IF(AND(MONTH(A167) = MONTH(A$21), DAY(A167) = DAY(A$21)),AVERAGEIF(A$21:A166,"&gt;"&amp; A167 - _xlfn.DAYS(DATE(YEAR(A167)+1,1,1),DATE(YEAR(A167),1,1)),K$21:K166)*G$3,0)</f>
        <v>0</v>
      </c>
      <c r="J167" s="34">
        <f>SUM(I$21:I167)</f>
        <v>0</v>
      </c>
      <c r="K167" s="34">
        <f t="shared" si="13"/>
        <v>10000</v>
      </c>
    </row>
    <row r="168" spans="1:11" x14ac:dyDescent="0.25">
      <c r="A168" s="20">
        <f t="shared" si="14"/>
        <v>40326</v>
      </c>
      <c r="B168" s="33">
        <f>_xlfn.IFNA(INDEX('Ein- und Auszahlungen'!B:B,MATCH(A168,'Ein- und Auszahlungen'!A:A,0)),0)</f>
        <v>0</v>
      </c>
      <c r="C168" s="34">
        <f t="shared" si="10"/>
        <v>1.3975341679715703</v>
      </c>
      <c r="D168" s="34">
        <f>SUM(C$21:C168)</f>
        <v>203.39696036043549</v>
      </c>
      <c r="E168" s="34">
        <f t="shared" si="11"/>
        <v>10203.396960360433</v>
      </c>
      <c r="F168" s="34">
        <f>IF(AND(OR(MONTH(A168) = MONTH(A$21), MONTH(A168) = MOD(MONTH(A$21)+6, 12)), DAY(A168) = DAY(A$21)),AVERAGEIF(A$21:A167,"&gt;"&amp; A168 - _xlfn.DAYS(A168,DATE(YEAR(A168),MONTH(A168)-6,DAY(A168))),H$21:H167)*G$3/2,0)</f>
        <v>0</v>
      </c>
      <c r="G168" s="34">
        <f>SUM(F$21:F168)</f>
        <v>0</v>
      </c>
      <c r="H168" s="34">
        <f t="shared" si="12"/>
        <v>10000</v>
      </c>
      <c r="I168" s="34">
        <f>IF(AND(MONTH(A168) = MONTH(A$21), DAY(A168) = DAY(A$21)),AVERAGEIF(A$21:A167,"&gt;"&amp; A168 - _xlfn.DAYS(DATE(YEAR(A168)+1,1,1),DATE(YEAR(A168),1,1)),K$21:K167)*G$3,0)</f>
        <v>0</v>
      </c>
      <c r="J168" s="34">
        <f>SUM(I$21:I168)</f>
        <v>0</v>
      </c>
      <c r="K168" s="34">
        <f t="shared" si="13"/>
        <v>10000</v>
      </c>
    </row>
    <row r="169" spans="1:11" x14ac:dyDescent="0.25">
      <c r="A169" s="20">
        <f t="shared" si="14"/>
        <v>40327</v>
      </c>
      <c r="B169" s="33">
        <f>_xlfn.IFNA(INDEX('Ein- und Auszahlungen'!B:B,MATCH(A169,'Ein- und Auszahlungen'!A:A,0)),0)</f>
        <v>0</v>
      </c>
      <c r="C169" s="34">
        <f t="shared" si="10"/>
        <v>1.3977256110082785</v>
      </c>
      <c r="D169" s="34">
        <f>SUM(C$21:C169)</f>
        <v>204.79468597144376</v>
      </c>
      <c r="E169" s="34">
        <f t="shared" si="11"/>
        <v>10204.794685971441</v>
      </c>
      <c r="F169" s="34">
        <f>IF(AND(OR(MONTH(A169) = MONTH(A$21), MONTH(A169) = MOD(MONTH(A$21)+6, 12)), DAY(A169) = DAY(A$21)),AVERAGEIF(A$21:A168,"&gt;"&amp; A169 - _xlfn.DAYS(A169,DATE(YEAR(A169),MONTH(A169)-6,DAY(A169))),H$21:H168)*G$3/2,0)</f>
        <v>0</v>
      </c>
      <c r="G169" s="34">
        <f>SUM(F$21:F169)</f>
        <v>0</v>
      </c>
      <c r="H169" s="34">
        <f t="shared" si="12"/>
        <v>10000</v>
      </c>
      <c r="I169" s="34">
        <f>IF(AND(MONTH(A169) = MONTH(A$21), DAY(A169) = DAY(A$21)),AVERAGEIF(A$21:A168,"&gt;"&amp; A169 - _xlfn.DAYS(DATE(YEAR(A169)+1,1,1),DATE(YEAR(A169),1,1)),K$21:K168)*G$3,0)</f>
        <v>0</v>
      </c>
      <c r="J169" s="34">
        <f>SUM(I$21:I169)</f>
        <v>0</v>
      </c>
      <c r="K169" s="34">
        <f t="shared" si="13"/>
        <v>10000</v>
      </c>
    </row>
    <row r="170" spans="1:11" x14ac:dyDescent="0.25">
      <c r="A170" s="20">
        <f t="shared" si="14"/>
        <v>40328</v>
      </c>
      <c r="B170" s="33">
        <f>_xlfn.IFNA(INDEX('Ein- und Auszahlungen'!B:B,MATCH(A170,'Ein- und Auszahlungen'!A:A,0)),0)</f>
        <v>0</v>
      </c>
      <c r="C170" s="34">
        <f t="shared" si="10"/>
        <v>1.3979170802700605</v>
      </c>
      <c r="D170" s="34">
        <f>SUM(C$21:C170)</f>
        <v>206.1926030517138</v>
      </c>
      <c r="E170" s="34">
        <f t="shared" si="11"/>
        <v>10206.192603051712</v>
      </c>
      <c r="F170" s="34">
        <f>IF(AND(OR(MONTH(A170) = MONTH(A$21), MONTH(A170) = MOD(MONTH(A$21)+6, 12)), DAY(A170) = DAY(A$21)),AVERAGEIF(A$21:A169,"&gt;"&amp; A170 - _xlfn.DAYS(A170,DATE(YEAR(A170),MONTH(A170)-6,DAY(A170))),H$21:H169)*G$3/2,0)</f>
        <v>0</v>
      </c>
      <c r="G170" s="34">
        <f>SUM(F$21:F170)</f>
        <v>0</v>
      </c>
      <c r="H170" s="34">
        <f t="shared" si="12"/>
        <v>10000</v>
      </c>
      <c r="I170" s="34">
        <f>IF(AND(MONTH(A170) = MONTH(A$21), DAY(A170) = DAY(A$21)),AVERAGEIF(A$21:A169,"&gt;"&amp; A170 - _xlfn.DAYS(DATE(YEAR(A170)+1,1,1),DATE(YEAR(A170),1,1)),K$21:K169)*G$3,0)</f>
        <v>0</v>
      </c>
      <c r="J170" s="34">
        <f>SUM(I$21:I170)</f>
        <v>0</v>
      </c>
      <c r="K170" s="34">
        <f t="shared" si="13"/>
        <v>10000</v>
      </c>
    </row>
    <row r="171" spans="1:11" x14ac:dyDescent="0.25">
      <c r="A171" s="20">
        <f t="shared" si="14"/>
        <v>40329</v>
      </c>
      <c r="B171" s="33">
        <f>_xlfn.IFNA(INDEX('Ein- und Auszahlungen'!B:B,MATCH(A171,'Ein- und Auszahlungen'!A:A,0)),0)</f>
        <v>0</v>
      </c>
      <c r="C171" s="34">
        <f t="shared" si="10"/>
        <v>1.3981085757605085</v>
      </c>
      <c r="D171" s="34">
        <f>SUM(C$21:C171)</f>
        <v>207.59071162747432</v>
      </c>
      <c r="E171" s="34">
        <f t="shared" si="11"/>
        <v>10207.590711627472</v>
      </c>
      <c r="F171" s="34">
        <f>IF(AND(OR(MONTH(A171) = MONTH(A$21), MONTH(A171) = MOD(MONTH(A$21)+6, 12)), DAY(A171) = DAY(A$21)),AVERAGEIF(A$21:A170,"&gt;"&amp; A171 - _xlfn.DAYS(A171,DATE(YEAR(A171),MONTH(A171)-6,DAY(A171))),H$21:H170)*G$3/2,0)</f>
        <v>0</v>
      </c>
      <c r="G171" s="34">
        <f>SUM(F$21:F171)</f>
        <v>0</v>
      </c>
      <c r="H171" s="34">
        <f t="shared" si="12"/>
        <v>10000</v>
      </c>
      <c r="I171" s="34">
        <f>IF(AND(MONTH(A171) = MONTH(A$21), DAY(A171) = DAY(A$21)),AVERAGEIF(A$21:A170,"&gt;"&amp; A171 - _xlfn.DAYS(DATE(YEAR(A171)+1,1,1),DATE(YEAR(A171),1,1)),K$21:K170)*G$3,0)</f>
        <v>0</v>
      </c>
      <c r="J171" s="34">
        <f>SUM(I$21:I171)</f>
        <v>0</v>
      </c>
      <c r="K171" s="34">
        <f t="shared" si="13"/>
        <v>10000</v>
      </c>
    </row>
    <row r="172" spans="1:11" x14ac:dyDescent="0.25">
      <c r="A172" s="20">
        <f t="shared" si="14"/>
        <v>40330</v>
      </c>
      <c r="B172" s="33">
        <f>_xlfn.IFNA(INDEX('Ein- und Auszahlungen'!B:B,MATCH(A172,'Ein- und Auszahlungen'!A:A,0)),0)</f>
        <v>0</v>
      </c>
      <c r="C172" s="34">
        <f t="shared" si="10"/>
        <v>1.3983000974832154</v>
      </c>
      <c r="D172" s="34">
        <f>SUM(C$21:C172)</f>
        <v>208.98901172495755</v>
      </c>
      <c r="E172" s="34">
        <f t="shared" si="11"/>
        <v>10208.989011724956</v>
      </c>
      <c r="F172" s="34">
        <f>IF(AND(OR(MONTH(A172) = MONTH(A$21), MONTH(A172) = MOD(MONTH(A$21)+6, 12)), DAY(A172) = DAY(A$21)),AVERAGEIF(A$21:A171,"&gt;"&amp; A172 - _xlfn.DAYS(A172,DATE(YEAR(A172),MONTH(A172)-6,DAY(A172))),H$21:H171)*G$3/2,0)</f>
        <v>0</v>
      </c>
      <c r="G172" s="34">
        <f>SUM(F$21:F172)</f>
        <v>0</v>
      </c>
      <c r="H172" s="34">
        <f t="shared" si="12"/>
        <v>10000</v>
      </c>
      <c r="I172" s="34">
        <f>IF(AND(MONTH(A172) = MONTH(A$21), DAY(A172) = DAY(A$21)),AVERAGEIF(A$21:A171,"&gt;"&amp; A172 - _xlfn.DAYS(DATE(YEAR(A172)+1,1,1),DATE(YEAR(A172),1,1)),K$21:K171)*G$3,0)</f>
        <v>0</v>
      </c>
      <c r="J172" s="34">
        <f>SUM(I$21:I172)</f>
        <v>0</v>
      </c>
      <c r="K172" s="34">
        <f t="shared" si="13"/>
        <v>10000</v>
      </c>
    </row>
    <row r="173" spans="1:11" x14ac:dyDescent="0.25">
      <c r="A173" s="20">
        <f t="shared" si="14"/>
        <v>40331</v>
      </c>
      <c r="B173" s="33">
        <f>_xlfn.IFNA(INDEX('Ein- und Auszahlungen'!B:B,MATCH(A173,'Ein- und Auszahlungen'!A:A,0)),0)</f>
        <v>0</v>
      </c>
      <c r="C173" s="34">
        <f t="shared" si="10"/>
        <v>1.3984916454417748</v>
      </c>
      <c r="D173" s="34">
        <f>SUM(C$21:C173)</f>
        <v>210.38750337039932</v>
      </c>
      <c r="E173" s="34">
        <f t="shared" si="11"/>
        <v>10210.387503370397</v>
      </c>
      <c r="F173" s="34">
        <f>IF(AND(OR(MONTH(A173) = MONTH(A$21), MONTH(A173) = MOD(MONTH(A$21)+6, 12)), DAY(A173) = DAY(A$21)),AVERAGEIF(A$21:A172,"&gt;"&amp; A173 - _xlfn.DAYS(A173,DATE(YEAR(A173),MONTH(A173)-6,DAY(A173))),H$21:H172)*G$3/2,0)</f>
        <v>0</v>
      </c>
      <c r="G173" s="34">
        <f>SUM(F$21:F173)</f>
        <v>0</v>
      </c>
      <c r="H173" s="34">
        <f t="shared" si="12"/>
        <v>10000</v>
      </c>
      <c r="I173" s="34">
        <f>IF(AND(MONTH(A173) = MONTH(A$21), DAY(A173) = DAY(A$21)),AVERAGEIF(A$21:A172,"&gt;"&amp; A173 - _xlfn.DAYS(DATE(YEAR(A173)+1,1,1),DATE(YEAR(A173),1,1)),K$21:K172)*G$3,0)</f>
        <v>0</v>
      </c>
      <c r="J173" s="34">
        <f>SUM(I$21:I173)</f>
        <v>0</v>
      </c>
      <c r="K173" s="34">
        <f t="shared" si="13"/>
        <v>10000</v>
      </c>
    </row>
    <row r="174" spans="1:11" x14ac:dyDescent="0.25">
      <c r="A174" s="20">
        <f t="shared" si="14"/>
        <v>40332</v>
      </c>
      <c r="B174" s="33">
        <f>_xlfn.IFNA(INDEX('Ein- und Auszahlungen'!B:B,MATCH(A174,'Ein- und Auszahlungen'!A:A,0)),0)</f>
        <v>0</v>
      </c>
      <c r="C174" s="34">
        <f t="shared" si="10"/>
        <v>1.3986832196397805</v>
      </c>
      <c r="D174" s="34">
        <f>SUM(C$21:C174)</f>
        <v>211.78618659003911</v>
      </c>
      <c r="E174" s="34">
        <f t="shared" si="11"/>
        <v>10211.786186590038</v>
      </c>
      <c r="F174" s="34">
        <f>IF(AND(OR(MONTH(A174) = MONTH(A$21), MONTH(A174) = MOD(MONTH(A$21)+6, 12)), DAY(A174) = DAY(A$21)),AVERAGEIF(A$21:A173,"&gt;"&amp; A174 - _xlfn.DAYS(A174,DATE(YEAR(A174),MONTH(A174)-6,DAY(A174))),H$21:H173)*G$3/2,0)</f>
        <v>0</v>
      </c>
      <c r="G174" s="34">
        <f>SUM(F$21:F174)</f>
        <v>0</v>
      </c>
      <c r="H174" s="34">
        <f t="shared" si="12"/>
        <v>10000</v>
      </c>
      <c r="I174" s="34">
        <f>IF(AND(MONTH(A174) = MONTH(A$21), DAY(A174) = DAY(A$21)),AVERAGEIF(A$21:A173,"&gt;"&amp; A174 - _xlfn.DAYS(DATE(YEAR(A174)+1,1,1),DATE(YEAR(A174),1,1)),K$21:K173)*G$3,0)</f>
        <v>0</v>
      </c>
      <c r="J174" s="34">
        <f>SUM(I$21:I174)</f>
        <v>0</v>
      </c>
      <c r="K174" s="34">
        <f t="shared" si="13"/>
        <v>10000</v>
      </c>
    </row>
    <row r="175" spans="1:11" x14ac:dyDescent="0.25">
      <c r="A175" s="20">
        <f t="shared" si="14"/>
        <v>40333</v>
      </c>
      <c r="B175" s="33">
        <f>_xlfn.IFNA(INDEX('Ein- und Auszahlungen'!B:B,MATCH(A175,'Ein- und Auszahlungen'!A:A,0)),0)</f>
        <v>0</v>
      </c>
      <c r="C175" s="34">
        <f t="shared" si="10"/>
        <v>1.3988748200808272</v>
      </c>
      <c r="D175" s="34">
        <f>SUM(C$21:C175)</f>
        <v>213.18506141011994</v>
      </c>
      <c r="E175" s="34">
        <f t="shared" si="11"/>
        <v>10213.185061410119</v>
      </c>
      <c r="F175" s="34">
        <f>IF(AND(OR(MONTH(A175) = MONTH(A$21), MONTH(A175) = MOD(MONTH(A$21)+6, 12)), DAY(A175) = DAY(A$21)),AVERAGEIF(A$21:A174,"&gt;"&amp; A175 - _xlfn.DAYS(A175,DATE(YEAR(A175),MONTH(A175)-6,DAY(A175))),H$21:H174)*G$3/2,0)</f>
        <v>0</v>
      </c>
      <c r="G175" s="34">
        <f>SUM(F$21:F175)</f>
        <v>0</v>
      </c>
      <c r="H175" s="34">
        <f t="shared" si="12"/>
        <v>10000</v>
      </c>
      <c r="I175" s="34">
        <f>IF(AND(MONTH(A175) = MONTH(A$21), DAY(A175) = DAY(A$21)),AVERAGEIF(A$21:A174,"&gt;"&amp; A175 - _xlfn.DAYS(DATE(YEAR(A175)+1,1,1),DATE(YEAR(A175),1,1)),K$21:K174)*G$3,0)</f>
        <v>0</v>
      </c>
      <c r="J175" s="34">
        <f>SUM(I$21:I175)</f>
        <v>0</v>
      </c>
      <c r="K175" s="34">
        <f t="shared" si="13"/>
        <v>10000</v>
      </c>
    </row>
    <row r="176" spans="1:11" x14ac:dyDescent="0.25">
      <c r="A176" s="20">
        <f t="shared" si="14"/>
        <v>40334</v>
      </c>
      <c r="B176" s="33">
        <f>_xlfn.IFNA(INDEX('Ein- und Auszahlungen'!B:B,MATCH(A176,'Ein- und Auszahlungen'!A:A,0)),0)</f>
        <v>0</v>
      </c>
      <c r="C176" s="34">
        <f t="shared" si="10"/>
        <v>1.3990664467685094</v>
      </c>
      <c r="D176" s="34">
        <f>SUM(C$21:C176)</f>
        <v>214.58412785688844</v>
      </c>
      <c r="E176" s="34">
        <f t="shared" si="11"/>
        <v>10214.584127856888</v>
      </c>
      <c r="F176" s="34">
        <f>IF(AND(OR(MONTH(A176) = MONTH(A$21), MONTH(A176) = MOD(MONTH(A$21)+6, 12)), DAY(A176) = DAY(A$21)),AVERAGEIF(A$21:A175,"&gt;"&amp; A176 - _xlfn.DAYS(A176,DATE(YEAR(A176),MONTH(A176)-6,DAY(A176))),H$21:H175)*G$3/2,0)</f>
        <v>0</v>
      </c>
      <c r="G176" s="34">
        <f>SUM(F$21:F176)</f>
        <v>0</v>
      </c>
      <c r="H176" s="34">
        <f t="shared" si="12"/>
        <v>10000</v>
      </c>
      <c r="I176" s="34">
        <f>IF(AND(MONTH(A176) = MONTH(A$21), DAY(A176) = DAY(A$21)),AVERAGEIF(A$21:A175,"&gt;"&amp; A176 - _xlfn.DAYS(DATE(YEAR(A176)+1,1,1),DATE(YEAR(A176),1,1)),K$21:K175)*G$3,0)</f>
        <v>0</v>
      </c>
      <c r="J176" s="34">
        <f>SUM(I$21:I176)</f>
        <v>0</v>
      </c>
      <c r="K176" s="34">
        <f t="shared" si="13"/>
        <v>10000</v>
      </c>
    </row>
    <row r="177" spans="1:11" x14ac:dyDescent="0.25">
      <c r="A177" s="20">
        <f t="shared" si="14"/>
        <v>40335</v>
      </c>
      <c r="B177" s="33">
        <f>_xlfn.IFNA(INDEX('Ein- und Auszahlungen'!B:B,MATCH(A177,'Ein- und Auszahlungen'!A:A,0)),0)</f>
        <v>0</v>
      </c>
      <c r="C177" s="34">
        <f t="shared" si="10"/>
        <v>1.399258099706423</v>
      </c>
      <c r="D177" s="34">
        <f>SUM(C$21:C177)</f>
        <v>215.98338595659487</v>
      </c>
      <c r="E177" s="34">
        <f t="shared" si="11"/>
        <v>10215.983385956593</v>
      </c>
      <c r="F177" s="34">
        <f>IF(AND(OR(MONTH(A177) = MONTH(A$21), MONTH(A177) = MOD(MONTH(A$21)+6, 12)), DAY(A177) = DAY(A$21)),AVERAGEIF(A$21:A176,"&gt;"&amp; A177 - _xlfn.DAYS(A177,DATE(YEAR(A177),MONTH(A177)-6,DAY(A177))),H$21:H176)*G$3/2,0)</f>
        <v>0</v>
      </c>
      <c r="G177" s="34">
        <f>SUM(F$21:F177)</f>
        <v>0</v>
      </c>
      <c r="H177" s="34">
        <f t="shared" si="12"/>
        <v>10000</v>
      </c>
      <c r="I177" s="34">
        <f>IF(AND(MONTH(A177) = MONTH(A$21), DAY(A177) = DAY(A$21)),AVERAGEIF(A$21:A176,"&gt;"&amp; A177 - _xlfn.DAYS(DATE(YEAR(A177)+1,1,1),DATE(YEAR(A177),1,1)),K$21:K176)*G$3,0)</f>
        <v>0</v>
      </c>
      <c r="J177" s="34">
        <f>SUM(I$21:I177)</f>
        <v>0</v>
      </c>
      <c r="K177" s="34">
        <f t="shared" si="13"/>
        <v>10000</v>
      </c>
    </row>
    <row r="178" spans="1:11" x14ac:dyDescent="0.25">
      <c r="A178" s="20">
        <f t="shared" si="14"/>
        <v>40336</v>
      </c>
      <c r="B178" s="33">
        <f>_xlfn.IFNA(INDEX('Ein- und Auszahlungen'!B:B,MATCH(A178,'Ein- und Auszahlungen'!A:A,0)),0)</f>
        <v>0</v>
      </c>
      <c r="C178" s="34">
        <f t="shared" si="10"/>
        <v>1.3994497788981635</v>
      </c>
      <c r="D178" s="34">
        <f>SUM(C$21:C178)</f>
        <v>217.38283573549305</v>
      </c>
      <c r="E178" s="34">
        <f t="shared" si="11"/>
        <v>10217.382835735492</v>
      </c>
      <c r="F178" s="34">
        <f>IF(AND(OR(MONTH(A178) = MONTH(A$21), MONTH(A178) = MOD(MONTH(A$21)+6, 12)), DAY(A178) = DAY(A$21)),AVERAGEIF(A$21:A177,"&gt;"&amp; A178 - _xlfn.DAYS(A178,DATE(YEAR(A178),MONTH(A178)-6,DAY(A178))),H$21:H177)*G$3/2,0)</f>
        <v>0</v>
      </c>
      <c r="G178" s="34">
        <f>SUM(F$21:F178)</f>
        <v>0</v>
      </c>
      <c r="H178" s="34">
        <f t="shared" si="12"/>
        <v>10000</v>
      </c>
      <c r="I178" s="34">
        <f>IF(AND(MONTH(A178) = MONTH(A$21), DAY(A178) = DAY(A$21)),AVERAGEIF(A$21:A177,"&gt;"&amp; A178 - _xlfn.DAYS(DATE(YEAR(A178)+1,1,1),DATE(YEAR(A178),1,1)),K$21:K177)*G$3,0)</f>
        <v>0</v>
      </c>
      <c r="J178" s="34">
        <f>SUM(I$21:I178)</f>
        <v>0</v>
      </c>
      <c r="K178" s="34">
        <f t="shared" si="13"/>
        <v>10000</v>
      </c>
    </row>
    <row r="179" spans="1:11" x14ac:dyDescent="0.25">
      <c r="A179" s="20">
        <f t="shared" si="14"/>
        <v>40337</v>
      </c>
      <c r="B179" s="33">
        <f>_xlfn.IFNA(INDEX('Ein- und Auszahlungen'!B:B,MATCH(A179,'Ein- und Auszahlungen'!A:A,0)),0)</f>
        <v>0</v>
      </c>
      <c r="C179" s="34">
        <f t="shared" si="10"/>
        <v>1.3996414843473279</v>
      </c>
      <c r="D179" s="34">
        <f>SUM(C$21:C179)</f>
        <v>218.78247721984039</v>
      </c>
      <c r="E179" s="34">
        <f t="shared" si="11"/>
        <v>10218.78247721984</v>
      </c>
      <c r="F179" s="34">
        <f>IF(AND(OR(MONTH(A179) = MONTH(A$21), MONTH(A179) = MOD(MONTH(A$21)+6, 12)), DAY(A179) = DAY(A$21)),AVERAGEIF(A$21:A178,"&gt;"&amp; A179 - _xlfn.DAYS(A179,DATE(YEAR(A179),MONTH(A179)-6,DAY(A179))),H$21:H178)*G$3/2,0)</f>
        <v>0</v>
      </c>
      <c r="G179" s="34">
        <f>SUM(F$21:F179)</f>
        <v>0</v>
      </c>
      <c r="H179" s="34">
        <f t="shared" si="12"/>
        <v>10000</v>
      </c>
      <c r="I179" s="34">
        <f>IF(AND(MONTH(A179) = MONTH(A$21), DAY(A179) = DAY(A$21)),AVERAGEIF(A$21:A178,"&gt;"&amp; A179 - _xlfn.DAYS(DATE(YEAR(A179)+1,1,1),DATE(YEAR(A179),1,1)),K$21:K178)*G$3,0)</f>
        <v>0</v>
      </c>
      <c r="J179" s="34">
        <f>SUM(I$21:I179)</f>
        <v>0</v>
      </c>
      <c r="K179" s="34">
        <f t="shared" si="13"/>
        <v>10000</v>
      </c>
    </row>
    <row r="180" spans="1:11" x14ac:dyDescent="0.25">
      <c r="A180" s="20">
        <f t="shared" si="14"/>
        <v>40338</v>
      </c>
      <c r="B180" s="33">
        <f>_xlfn.IFNA(INDEX('Ein- und Auszahlungen'!B:B,MATCH(A180,'Ein- und Auszahlungen'!A:A,0)),0)</f>
        <v>0</v>
      </c>
      <c r="C180" s="34">
        <f t="shared" si="10"/>
        <v>1.3998332160575124</v>
      </c>
      <c r="D180" s="34">
        <f>SUM(C$21:C180)</f>
        <v>220.1823104358979</v>
      </c>
      <c r="E180" s="34">
        <f t="shared" si="11"/>
        <v>10220.182310435897</v>
      </c>
      <c r="F180" s="34">
        <f>IF(AND(OR(MONTH(A180) = MONTH(A$21), MONTH(A180) = MOD(MONTH(A$21)+6, 12)), DAY(A180) = DAY(A$21)),AVERAGEIF(A$21:A179,"&gt;"&amp; A180 - _xlfn.DAYS(A180,DATE(YEAR(A180),MONTH(A180)-6,DAY(A180))),H$21:H179)*G$3/2,0)</f>
        <v>0</v>
      </c>
      <c r="G180" s="34">
        <f>SUM(F$21:F180)</f>
        <v>0</v>
      </c>
      <c r="H180" s="34">
        <f t="shared" si="12"/>
        <v>10000</v>
      </c>
      <c r="I180" s="34">
        <f>IF(AND(MONTH(A180) = MONTH(A$21), DAY(A180) = DAY(A$21)),AVERAGEIF(A$21:A179,"&gt;"&amp; A180 - _xlfn.DAYS(DATE(YEAR(A180)+1,1,1),DATE(YEAR(A180),1,1)),K$21:K179)*G$3,0)</f>
        <v>0</v>
      </c>
      <c r="J180" s="34">
        <f>SUM(I$21:I180)</f>
        <v>0</v>
      </c>
      <c r="K180" s="34">
        <f t="shared" si="13"/>
        <v>10000</v>
      </c>
    </row>
    <row r="181" spans="1:11" x14ac:dyDescent="0.25">
      <c r="A181" s="20">
        <f t="shared" si="14"/>
        <v>40339</v>
      </c>
      <c r="B181" s="33">
        <f>_xlfn.IFNA(INDEX('Ein- und Auszahlungen'!B:B,MATCH(A181,'Ein- und Auszahlungen'!A:A,0)),0)</f>
        <v>0</v>
      </c>
      <c r="C181" s="34">
        <f t="shared" si="10"/>
        <v>1.4000249740323147</v>
      </c>
      <c r="D181" s="34">
        <f>SUM(C$21:C181)</f>
        <v>221.58233540993021</v>
      </c>
      <c r="E181" s="34">
        <f t="shared" si="11"/>
        <v>10221.58233540993</v>
      </c>
      <c r="F181" s="34">
        <f>IF(AND(OR(MONTH(A181) = MONTH(A$21), MONTH(A181) = MOD(MONTH(A$21)+6, 12)), DAY(A181) = DAY(A$21)),AVERAGEIF(A$21:A180,"&gt;"&amp; A181 - _xlfn.DAYS(A181,DATE(YEAR(A181),MONTH(A181)-6,DAY(A181))),H$21:H180)*G$3/2,0)</f>
        <v>0</v>
      </c>
      <c r="G181" s="34">
        <f>SUM(F$21:F181)</f>
        <v>0</v>
      </c>
      <c r="H181" s="34">
        <f t="shared" si="12"/>
        <v>10000</v>
      </c>
      <c r="I181" s="34">
        <f>IF(AND(MONTH(A181) = MONTH(A$21), DAY(A181) = DAY(A$21)),AVERAGEIF(A$21:A180,"&gt;"&amp; A181 - _xlfn.DAYS(DATE(YEAR(A181)+1,1,1),DATE(YEAR(A181),1,1)),K$21:K180)*G$3,0)</f>
        <v>0</v>
      </c>
      <c r="J181" s="34">
        <f>SUM(I$21:I181)</f>
        <v>0</v>
      </c>
      <c r="K181" s="34">
        <f t="shared" si="13"/>
        <v>10000</v>
      </c>
    </row>
    <row r="182" spans="1:11" x14ac:dyDescent="0.25">
      <c r="A182" s="20">
        <f t="shared" si="14"/>
        <v>40340</v>
      </c>
      <c r="B182" s="33">
        <f>_xlfn.IFNA(INDEX('Ein- und Auszahlungen'!B:B,MATCH(A182,'Ein- und Auszahlungen'!A:A,0)),0)</f>
        <v>0</v>
      </c>
      <c r="C182" s="34">
        <f t="shared" si="10"/>
        <v>1.4002167582753329</v>
      </c>
      <c r="D182" s="34">
        <f>SUM(C$21:C182)</f>
        <v>222.98255216820553</v>
      </c>
      <c r="E182" s="34">
        <f t="shared" si="11"/>
        <v>10222.982552168205</v>
      </c>
      <c r="F182" s="34">
        <f>IF(AND(OR(MONTH(A182) = MONTH(A$21), MONTH(A182) = MOD(MONTH(A$21)+6, 12)), DAY(A182) = DAY(A$21)),AVERAGEIF(A$21:A181,"&gt;"&amp; A182 - _xlfn.DAYS(A182,DATE(YEAR(A182),MONTH(A182)-6,DAY(A182))),H$21:H181)*G$3/2,0)</f>
        <v>0</v>
      </c>
      <c r="G182" s="34">
        <f>SUM(F$21:F182)</f>
        <v>0</v>
      </c>
      <c r="H182" s="34">
        <f t="shared" si="12"/>
        <v>10000</v>
      </c>
      <c r="I182" s="34">
        <f>IF(AND(MONTH(A182) = MONTH(A$21), DAY(A182) = DAY(A$21)),AVERAGEIF(A$21:A181,"&gt;"&amp; A182 - _xlfn.DAYS(DATE(YEAR(A182)+1,1,1),DATE(YEAR(A182),1,1)),K$21:K181)*G$3,0)</f>
        <v>0</v>
      </c>
      <c r="J182" s="34">
        <f>SUM(I$21:I182)</f>
        <v>0</v>
      </c>
      <c r="K182" s="34">
        <f t="shared" si="13"/>
        <v>10000</v>
      </c>
    </row>
    <row r="183" spans="1:11" x14ac:dyDescent="0.25">
      <c r="A183" s="20">
        <f t="shared" si="14"/>
        <v>40341</v>
      </c>
      <c r="B183" s="33">
        <f>_xlfn.IFNA(INDEX('Ein- und Auszahlungen'!B:B,MATCH(A183,'Ein- und Auszahlungen'!A:A,0)),0)</f>
        <v>0</v>
      </c>
      <c r="C183" s="34">
        <f t="shared" si="10"/>
        <v>1.4004085687901651</v>
      </c>
      <c r="D183" s="34">
        <f>SUM(C$21:C183)</f>
        <v>224.3829607369957</v>
      </c>
      <c r="E183" s="34">
        <f t="shared" si="11"/>
        <v>10224.382960736995</v>
      </c>
      <c r="F183" s="34">
        <f>IF(AND(OR(MONTH(A183) = MONTH(A$21), MONTH(A183) = MOD(MONTH(A$21)+6, 12)), DAY(A183) = DAY(A$21)),AVERAGEIF(A$21:A182,"&gt;"&amp; A183 - _xlfn.DAYS(A183,DATE(YEAR(A183),MONTH(A183)-6,DAY(A183))),H$21:H182)*G$3/2,0)</f>
        <v>0</v>
      </c>
      <c r="G183" s="34">
        <f>SUM(F$21:F183)</f>
        <v>0</v>
      </c>
      <c r="H183" s="34">
        <f t="shared" si="12"/>
        <v>10000</v>
      </c>
      <c r="I183" s="34">
        <f>IF(AND(MONTH(A183) = MONTH(A$21), DAY(A183) = DAY(A$21)),AVERAGEIF(A$21:A182,"&gt;"&amp; A183 - _xlfn.DAYS(DATE(YEAR(A183)+1,1,1),DATE(YEAR(A183),1,1)),K$21:K182)*G$3,0)</f>
        <v>0</v>
      </c>
      <c r="J183" s="34">
        <f>SUM(I$21:I183)</f>
        <v>0</v>
      </c>
      <c r="K183" s="34">
        <f t="shared" si="13"/>
        <v>10000</v>
      </c>
    </row>
    <row r="184" spans="1:11" x14ac:dyDescent="0.25">
      <c r="A184" s="20">
        <f t="shared" si="14"/>
        <v>40342</v>
      </c>
      <c r="B184" s="33">
        <f>_xlfn.IFNA(INDEX('Ein- und Auszahlungen'!B:B,MATCH(A184,'Ein- und Auszahlungen'!A:A,0)),0)</f>
        <v>0</v>
      </c>
      <c r="C184" s="34">
        <f t="shared" si="10"/>
        <v>1.4006004055804104</v>
      </c>
      <c r="D184" s="34">
        <f>SUM(C$21:C184)</f>
        <v>225.7835611425761</v>
      </c>
      <c r="E184" s="34">
        <f t="shared" si="11"/>
        <v>10225.783561142576</v>
      </c>
      <c r="F184" s="34">
        <f>IF(AND(OR(MONTH(A184) = MONTH(A$21), MONTH(A184) = MOD(MONTH(A$21)+6, 12)), DAY(A184) = DAY(A$21)),AVERAGEIF(A$21:A183,"&gt;"&amp; A184 - _xlfn.DAYS(A184,DATE(YEAR(A184),MONTH(A184)-6,DAY(A184))),H$21:H183)*G$3/2,0)</f>
        <v>0</v>
      </c>
      <c r="G184" s="34">
        <f>SUM(F$21:F184)</f>
        <v>0</v>
      </c>
      <c r="H184" s="34">
        <f t="shared" si="12"/>
        <v>10000</v>
      </c>
      <c r="I184" s="34">
        <f>IF(AND(MONTH(A184) = MONTH(A$21), DAY(A184) = DAY(A$21)),AVERAGEIF(A$21:A183,"&gt;"&amp; A184 - _xlfn.DAYS(DATE(YEAR(A184)+1,1,1),DATE(YEAR(A184),1,1)),K$21:K183)*G$3,0)</f>
        <v>0</v>
      </c>
      <c r="J184" s="34">
        <f>SUM(I$21:I184)</f>
        <v>0</v>
      </c>
      <c r="K184" s="34">
        <f t="shared" si="13"/>
        <v>10000</v>
      </c>
    </row>
    <row r="185" spans="1:11" x14ac:dyDescent="0.25">
      <c r="A185" s="20">
        <f t="shared" si="14"/>
        <v>40343</v>
      </c>
      <c r="B185" s="33">
        <f>_xlfn.IFNA(INDEX('Ein- und Auszahlungen'!B:B,MATCH(A185,'Ein- und Auszahlungen'!A:A,0)),0)</f>
        <v>0</v>
      </c>
      <c r="C185" s="34">
        <f t="shared" si="10"/>
        <v>1.4007922686496681</v>
      </c>
      <c r="D185" s="34">
        <f>SUM(C$21:C185)</f>
        <v>227.18435341122577</v>
      </c>
      <c r="E185" s="34">
        <f t="shared" si="11"/>
        <v>10227.184353411227</v>
      </c>
      <c r="F185" s="34">
        <f>IF(AND(OR(MONTH(A185) = MONTH(A$21), MONTH(A185) = MOD(MONTH(A$21)+6, 12)), DAY(A185) = DAY(A$21)),AVERAGEIF(A$21:A184,"&gt;"&amp; A185 - _xlfn.DAYS(A185,DATE(YEAR(A185),MONTH(A185)-6,DAY(A185))),H$21:H184)*G$3/2,0)</f>
        <v>0</v>
      </c>
      <c r="G185" s="34">
        <f>SUM(F$21:F185)</f>
        <v>0</v>
      </c>
      <c r="H185" s="34">
        <f t="shared" si="12"/>
        <v>10000</v>
      </c>
      <c r="I185" s="34">
        <f>IF(AND(MONTH(A185) = MONTH(A$21), DAY(A185) = DAY(A$21)),AVERAGEIF(A$21:A184,"&gt;"&amp; A185 - _xlfn.DAYS(DATE(YEAR(A185)+1,1,1),DATE(YEAR(A185),1,1)),K$21:K184)*G$3,0)</f>
        <v>0</v>
      </c>
      <c r="J185" s="34">
        <f>SUM(I$21:I185)</f>
        <v>0</v>
      </c>
      <c r="K185" s="34">
        <f t="shared" si="13"/>
        <v>10000</v>
      </c>
    </row>
    <row r="186" spans="1:11" x14ac:dyDescent="0.25">
      <c r="A186" s="20">
        <f t="shared" si="14"/>
        <v>40344</v>
      </c>
      <c r="B186" s="33">
        <f>_xlfn.IFNA(INDEX('Ein- und Auszahlungen'!B:B,MATCH(A186,'Ein- und Auszahlungen'!A:A,0)),0)</f>
        <v>0</v>
      </c>
      <c r="C186" s="34">
        <f t="shared" si="10"/>
        <v>1.4009841580015379</v>
      </c>
      <c r="D186" s="34">
        <f>SUM(C$21:C186)</f>
        <v>228.58533756922731</v>
      </c>
      <c r="E186" s="34">
        <f t="shared" si="11"/>
        <v>10228.585337569228</v>
      </c>
      <c r="F186" s="34">
        <f>IF(AND(OR(MONTH(A186) = MONTH(A$21), MONTH(A186) = MOD(MONTH(A$21)+6, 12)), DAY(A186) = DAY(A$21)),AVERAGEIF(A$21:A185,"&gt;"&amp; A186 - _xlfn.DAYS(A186,DATE(YEAR(A186),MONTH(A186)-6,DAY(A186))),H$21:H185)*G$3/2,0)</f>
        <v>0</v>
      </c>
      <c r="G186" s="34">
        <f>SUM(F$21:F186)</f>
        <v>0</v>
      </c>
      <c r="H186" s="34">
        <f t="shared" si="12"/>
        <v>10000</v>
      </c>
      <c r="I186" s="34">
        <f>IF(AND(MONTH(A186) = MONTH(A$21), DAY(A186) = DAY(A$21)),AVERAGEIF(A$21:A185,"&gt;"&amp; A186 - _xlfn.DAYS(DATE(YEAR(A186)+1,1,1),DATE(YEAR(A186),1,1)),K$21:K185)*G$3,0)</f>
        <v>0</v>
      </c>
      <c r="J186" s="34">
        <f>SUM(I$21:I186)</f>
        <v>0</v>
      </c>
      <c r="K186" s="34">
        <f t="shared" si="13"/>
        <v>10000</v>
      </c>
    </row>
    <row r="187" spans="1:11" x14ac:dyDescent="0.25">
      <c r="A187" s="20">
        <f t="shared" si="14"/>
        <v>40345</v>
      </c>
      <c r="B187" s="33">
        <f>_xlfn.IFNA(INDEX('Ein- und Auszahlungen'!B:B,MATCH(A187,'Ein- und Auszahlungen'!A:A,0)),0)</f>
        <v>0</v>
      </c>
      <c r="C187" s="34">
        <f t="shared" si="10"/>
        <v>1.4011760736396204</v>
      </c>
      <c r="D187" s="34">
        <f>SUM(C$21:C187)</f>
        <v>229.98651364286692</v>
      </c>
      <c r="E187" s="34">
        <f t="shared" si="11"/>
        <v>10229.986513642867</v>
      </c>
      <c r="F187" s="34">
        <f>IF(AND(OR(MONTH(A187) = MONTH(A$21), MONTH(A187) = MOD(MONTH(A$21)+6, 12)), DAY(A187) = DAY(A$21)),AVERAGEIF(A$21:A186,"&gt;"&amp; A187 - _xlfn.DAYS(A187,DATE(YEAR(A187),MONTH(A187)-6,DAY(A187))),H$21:H186)*G$3/2,0)</f>
        <v>0</v>
      </c>
      <c r="G187" s="34">
        <f>SUM(F$21:F187)</f>
        <v>0</v>
      </c>
      <c r="H187" s="34">
        <f t="shared" si="12"/>
        <v>10000</v>
      </c>
      <c r="I187" s="34">
        <f>IF(AND(MONTH(A187) = MONTH(A$21), DAY(A187) = DAY(A$21)),AVERAGEIF(A$21:A186,"&gt;"&amp; A187 - _xlfn.DAYS(DATE(YEAR(A187)+1,1,1),DATE(YEAR(A187),1,1)),K$21:K186)*G$3,0)</f>
        <v>0</v>
      </c>
      <c r="J187" s="34">
        <f>SUM(I$21:I187)</f>
        <v>0</v>
      </c>
      <c r="K187" s="34">
        <f t="shared" si="13"/>
        <v>10000</v>
      </c>
    </row>
    <row r="188" spans="1:11" x14ac:dyDescent="0.25">
      <c r="A188" s="20">
        <f t="shared" si="14"/>
        <v>40346</v>
      </c>
      <c r="B188" s="33">
        <f>_xlfn.IFNA(INDEX('Ein- und Auszahlungen'!B:B,MATCH(A188,'Ein- und Auszahlungen'!A:A,0)),0)</f>
        <v>0</v>
      </c>
      <c r="C188" s="34">
        <f t="shared" si="10"/>
        <v>1.4013680155675161</v>
      </c>
      <c r="D188" s="34">
        <f>SUM(C$21:C188)</f>
        <v>231.38788165843445</v>
      </c>
      <c r="E188" s="34">
        <f t="shared" si="11"/>
        <v>10231.387881658435</v>
      </c>
      <c r="F188" s="34">
        <f>IF(AND(OR(MONTH(A188) = MONTH(A$21), MONTH(A188) = MOD(MONTH(A$21)+6, 12)), DAY(A188) = DAY(A$21)),AVERAGEIF(A$21:A187,"&gt;"&amp; A188 - _xlfn.DAYS(A188,DATE(YEAR(A188),MONTH(A188)-6,DAY(A188))),H$21:H187)*G$3/2,0)</f>
        <v>0</v>
      </c>
      <c r="G188" s="34">
        <f>SUM(F$21:F188)</f>
        <v>0</v>
      </c>
      <c r="H188" s="34">
        <f t="shared" si="12"/>
        <v>10000</v>
      </c>
      <c r="I188" s="34">
        <f>IF(AND(MONTH(A188) = MONTH(A$21), DAY(A188) = DAY(A$21)),AVERAGEIF(A$21:A187,"&gt;"&amp; A188 - _xlfn.DAYS(DATE(YEAR(A188)+1,1,1),DATE(YEAR(A188),1,1)),K$21:K187)*G$3,0)</f>
        <v>0</v>
      </c>
      <c r="J188" s="34">
        <f>SUM(I$21:I188)</f>
        <v>0</v>
      </c>
      <c r="K188" s="34">
        <f t="shared" si="13"/>
        <v>10000</v>
      </c>
    </row>
    <row r="189" spans="1:11" x14ac:dyDescent="0.25">
      <c r="A189" s="20">
        <f t="shared" si="14"/>
        <v>40347</v>
      </c>
      <c r="B189" s="33">
        <f>_xlfn.IFNA(INDEX('Ein- und Auszahlungen'!B:B,MATCH(A189,'Ein- und Auszahlungen'!A:A,0)),0)</f>
        <v>0</v>
      </c>
      <c r="C189" s="34">
        <f t="shared" si="10"/>
        <v>1.4015599837888266</v>
      </c>
      <c r="D189" s="34">
        <f>SUM(C$21:C189)</f>
        <v>232.78944164222327</v>
      </c>
      <c r="E189" s="34">
        <f t="shared" si="11"/>
        <v>10232.789441642224</v>
      </c>
      <c r="F189" s="34">
        <f>IF(AND(OR(MONTH(A189) = MONTH(A$21), MONTH(A189) = MOD(MONTH(A$21)+6, 12)), DAY(A189) = DAY(A$21)),AVERAGEIF(A$21:A188,"&gt;"&amp; A189 - _xlfn.DAYS(A189,DATE(YEAR(A189),MONTH(A189)-6,DAY(A189))),H$21:H188)*G$3/2,0)</f>
        <v>0</v>
      </c>
      <c r="G189" s="34">
        <f>SUM(F$21:F189)</f>
        <v>0</v>
      </c>
      <c r="H189" s="34">
        <f t="shared" si="12"/>
        <v>10000</v>
      </c>
      <c r="I189" s="34">
        <f>IF(AND(MONTH(A189) = MONTH(A$21), DAY(A189) = DAY(A$21)),AVERAGEIF(A$21:A188,"&gt;"&amp; A189 - _xlfn.DAYS(DATE(YEAR(A189)+1,1,1),DATE(YEAR(A189),1,1)),K$21:K188)*G$3,0)</f>
        <v>0</v>
      </c>
      <c r="J189" s="34">
        <f>SUM(I$21:I189)</f>
        <v>0</v>
      </c>
      <c r="K189" s="34">
        <f t="shared" si="13"/>
        <v>10000</v>
      </c>
    </row>
    <row r="190" spans="1:11" x14ac:dyDescent="0.25">
      <c r="A190" s="20">
        <f t="shared" si="14"/>
        <v>40348</v>
      </c>
      <c r="B190" s="33">
        <f>_xlfn.IFNA(INDEX('Ein- und Auszahlungen'!B:B,MATCH(A190,'Ein- und Auszahlungen'!A:A,0)),0)</f>
        <v>0</v>
      </c>
      <c r="C190" s="34">
        <f t="shared" si="10"/>
        <v>1.4017519783071541</v>
      </c>
      <c r="D190" s="34">
        <f>SUM(C$21:C190)</f>
        <v>234.19119362053041</v>
      </c>
      <c r="E190" s="34">
        <f t="shared" si="11"/>
        <v>10234.191193620531</v>
      </c>
      <c r="F190" s="34">
        <f>IF(AND(OR(MONTH(A190) = MONTH(A$21), MONTH(A190) = MOD(MONTH(A$21)+6, 12)), DAY(A190) = DAY(A$21)),AVERAGEIF(A$21:A189,"&gt;"&amp; A190 - _xlfn.DAYS(A190,DATE(YEAR(A190),MONTH(A190)-6,DAY(A190))),H$21:H189)*G$3/2,0)</f>
        <v>0</v>
      </c>
      <c r="G190" s="34">
        <f>SUM(F$21:F190)</f>
        <v>0</v>
      </c>
      <c r="H190" s="34">
        <f t="shared" si="12"/>
        <v>10000</v>
      </c>
      <c r="I190" s="34">
        <f>IF(AND(MONTH(A190) = MONTH(A$21), DAY(A190) = DAY(A$21)),AVERAGEIF(A$21:A189,"&gt;"&amp; A190 - _xlfn.DAYS(DATE(YEAR(A190)+1,1,1),DATE(YEAR(A190),1,1)),K$21:K189)*G$3,0)</f>
        <v>0</v>
      </c>
      <c r="J190" s="34">
        <f>SUM(I$21:I190)</f>
        <v>0</v>
      </c>
      <c r="K190" s="34">
        <f t="shared" si="13"/>
        <v>10000</v>
      </c>
    </row>
    <row r="191" spans="1:11" x14ac:dyDescent="0.25">
      <c r="A191" s="20">
        <f t="shared" si="14"/>
        <v>40349</v>
      </c>
      <c r="B191" s="33">
        <f>_xlfn.IFNA(INDEX('Ein- und Auszahlungen'!B:B,MATCH(A191,'Ein- und Auszahlungen'!A:A,0)),0)</f>
        <v>0</v>
      </c>
      <c r="C191" s="34">
        <f t="shared" si="10"/>
        <v>1.4019439991261002</v>
      </c>
      <c r="D191" s="34">
        <f>SUM(C$21:C191)</f>
        <v>235.59313761965652</v>
      </c>
      <c r="E191" s="34">
        <f t="shared" si="11"/>
        <v>10235.593137619657</v>
      </c>
      <c r="F191" s="34">
        <f>IF(AND(OR(MONTH(A191) = MONTH(A$21), MONTH(A191) = MOD(MONTH(A$21)+6, 12)), DAY(A191) = DAY(A$21)),AVERAGEIF(A$21:A190,"&gt;"&amp; A191 - _xlfn.DAYS(A191,DATE(YEAR(A191),MONTH(A191)-6,DAY(A191))),H$21:H190)*G$3/2,0)</f>
        <v>0</v>
      </c>
      <c r="G191" s="34">
        <f>SUM(F$21:F191)</f>
        <v>0</v>
      </c>
      <c r="H191" s="34">
        <f t="shared" si="12"/>
        <v>10000</v>
      </c>
      <c r="I191" s="34">
        <f>IF(AND(MONTH(A191) = MONTH(A$21), DAY(A191) = DAY(A$21)),AVERAGEIF(A$21:A190,"&gt;"&amp; A191 - _xlfn.DAYS(DATE(YEAR(A191)+1,1,1),DATE(YEAR(A191),1,1)),K$21:K190)*G$3,0)</f>
        <v>0</v>
      </c>
      <c r="J191" s="34">
        <f>SUM(I$21:I191)</f>
        <v>0</v>
      </c>
      <c r="K191" s="34">
        <f t="shared" si="13"/>
        <v>10000</v>
      </c>
    </row>
    <row r="192" spans="1:11" x14ac:dyDescent="0.25">
      <c r="A192" s="20">
        <f t="shared" si="14"/>
        <v>40350</v>
      </c>
      <c r="B192" s="33">
        <f>_xlfn.IFNA(INDEX('Ein- und Auszahlungen'!B:B,MATCH(A192,'Ein- und Auszahlungen'!A:A,0)),0)</f>
        <v>0</v>
      </c>
      <c r="C192" s="34">
        <f t="shared" si="10"/>
        <v>1.4021360462492682</v>
      </c>
      <c r="D192" s="34">
        <f>SUM(C$21:C192)</f>
        <v>236.99527366590578</v>
      </c>
      <c r="E192" s="34">
        <f t="shared" si="11"/>
        <v>10236.995273665905</v>
      </c>
      <c r="F192" s="34">
        <f>IF(AND(OR(MONTH(A192) = MONTH(A$21), MONTH(A192) = MOD(MONTH(A$21)+6, 12)), DAY(A192) = DAY(A$21)),AVERAGEIF(A$21:A191,"&gt;"&amp; A192 - _xlfn.DAYS(A192,DATE(YEAR(A192),MONTH(A192)-6,DAY(A192))),H$21:H191)*G$3/2,0)</f>
        <v>0</v>
      </c>
      <c r="G192" s="34">
        <f>SUM(F$21:F192)</f>
        <v>0</v>
      </c>
      <c r="H192" s="34">
        <f t="shared" si="12"/>
        <v>10000</v>
      </c>
      <c r="I192" s="34">
        <f>IF(AND(MONTH(A192) = MONTH(A$21), DAY(A192) = DAY(A$21)),AVERAGEIF(A$21:A191,"&gt;"&amp; A192 - _xlfn.DAYS(DATE(YEAR(A192)+1,1,1),DATE(YEAR(A192),1,1)),K$21:K191)*G$3,0)</f>
        <v>0</v>
      </c>
      <c r="J192" s="34">
        <f>SUM(I$21:I192)</f>
        <v>0</v>
      </c>
      <c r="K192" s="34">
        <f t="shared" si="13"/>
        <v>10000</v>
      </c>
    </row>
    <row r="193" spans="1:11" x14ac:dyDescent="0.25">
      <c r="A193" s="20">
        <f t="shared" si="14"/>
        <v>40351</v>
      </c>
      <c r="B193" s="33">
        <f>_xlfn.IFNA(INDEX('Ein- und Auszahlungen'!B:B,MATCH(A193,'Ein- und Auszahlungen'!A:A,0)),0)</f>
        <v>0</v>
      </c>
      <c r="C193" s="34">
        <f t="shared" si="10"/>
        <v>1.4023281196802611</v>
      </c>
      <c r="D193" s="34">
        <f>SUM(C$21:C193)</f>
        <v>238.39760178558603</v>
      </c>
      <c r="E193" s="34">
        <f t="shared" si="11"/>
        <v>10238.397601785586</v>
      </c>
      <c r="F193" s="34">
        <f>IF(AND(OR(MONTH(A193) = MONTH(A$21), MONTH(A193) = MOD(MONTH(A$21)+6, 12)), DAY(A193) = DAY(A$21)),AVERAGEIF(A$21:A192,"&gt;"&amp; A193 - _xlfn.DAYS(A193,DATE(YEAR(A193),MONTH(A193)-6,DAY(A193))),H$21:H192)*G$3/2,0)</f>
        <v>0</v>
      </c>
      <c r="G193" s="34">
        <f>SUM(F$21:F193)</f>
        <v>0</v>
      </c>
      <c r="H193" s="34">
        <f t="shared" si="12"/>
        <v>10000</v>
      </c>
      <c r="I193" s="34">
        <f>IF(AND(MONTH(A193) = MONTH(A$21), DAY(A193) = DAY(A$21)),AVERAGEIF(A$21:A192,"&gt;"&amp; A193 - _xlfn.DAYS(DATE(YEAR(A193)+1,1,1),DATE(YEAR(A193),1,1)),K$21:K192)*G$3,0)</f>
        <v>0</v>
      </c>
      <c r="J193" s="34">
        <f>SUM(I$21:I193)</f>
        <v>0</v>
      </c>
      <c r="K193" s="34">
        <f t="shared" si="13"/>
        <v>10000</v>
      </c>
    </row>
    <row r="194" spans="1:11" x14ac:dyDescent="0.25">
      <c r="A194" s="20">
        <f t="shared" si="14"/>
        <v>40352</v>
      </c>
      <c r="B194" s="33">
        <f>_xlfn.IFNA(INDEX('Ein- und Auszahlungen'!B:B,MATCH(A194,'Ein- und Auszahlungen'!A:A,0)),0)</f>
        <v>0</v>
      </c>
      <c r="C194" s="34">
        <f t="shared" si="10"/>
        <v>1.4025202194226831</v>
      </c>
      <c r="D194" s="34">
        <f>SUM(C$21:C194)</f>
        <v>239.80012200500872</v>
      </c>
      <c r="E194" s="34">
        <f t="shared" si="11"/>
        <v>10239.800122005008</v>
      </c>
      <c r="F194" s="34">
        <f>IF(AND(OR(MONTH(A194) = MONTH(A$21), MONTH(A194) = MOD(MONTH(A$21)+6, 12)), DAY(A194) = DAY(A$21)),AVERAGEIF(A$21:A193,"&gt;"&amp; A194 - _xlfn.DAYS(A194,DATE(YEAR(A194),MONTH(A194)-6,DAY(A194))),H$21:H193)*G$3/2,0)</f>
        <v>0</v>
      </c>
      <c r="G194" s="34">
        <f>SUM(F$21:F194)</f>
        <v>0</v>
      </c>
      <c r="H194" s="34">
        <f t="shared" si="12"/>
        <v>10000</v>
      </c>
      <c r="I194" s="34">
        <f>IF(AND(MONTH(A194) = MONTH(A$21), DAY(A194) = DAY(A$21)),AVERAGEIF(A$21:A193,"&gt;"&amp; A194 - _xlfn.DAYS(DATE(YEAR(A194)+1,1,1),DATE(YEAR(A194),1,1)),K$21:K193)*G$3,0)</f>
        <v>0</v>
      </c>
      <c r="J194" s="34">
        <f>SUM(I$21:I194)</f>
        <v>0</v>
      </c>
      <c r="K194" s="34">
        <f t="shared" si="13"/>
        <v>10000</v>
      </c>
    </row>
    <row r="195" spans="1:11" x14ac:dyDescent="0.25">
      <c r="A195" s="20">
        <f t="shared" si="14"/>
        <v>40353</v>
      </c>
      <c r="B195" s="33">
        <f>_xlfn.IFNA(INDEX('Ein- und Auszahlungen'!B:B,MATCH(A195,'Ein- und Auszahlungen'!A:A,0)),0)</f>
        <v>0</v>
      </c>
      <c r="C195" s="34">
        <f t="shared" si="10"/>
        <v>1.402712345480138</v>
      </c>
      <c r="D195" s="34">
        <f>SUM(C$21:C195)</f>
        <v>241.20283435048884</v>
      </c>
      <c r="E195" s="34">
        <f t="shared" si="11"/>
        <v>10241.202834350488</v>
      </c>
      <c r="F195" s="34">
        <f>IF(AND(OR(MONTH(A195) = MONTH(A$21), MONTH(A195) = MOD(MONTH(A$21)+6, 12)), DAY(A195) = DAY(A$21)),AVERAGEIF(A$21:A194,"&gt;"&amp; A195 - _xlfn.DAYS(A195,DATE(YEAR(A195),MONTH(A195)-6,DAY(A195))),H$21:H194)*G$3/2,0)</f>
        <v>0</v>
      </c>
      <c r="G195" s="34">
        <f>SUM(F$21:F195)</f>
        <v>0</v>
      </c>
      <c r="H195" s="34">
        <f t="shared" si="12"/>
        <v>10000</v>
      </c>
      <c r="I195" s="34">
        <f>IF(AND(MONTH(A195) = MONTH(A$21), DAY(A195) = DAY(A$21)),AVERAGEIF(A$21:A194,"&gt;"&amp; A195 - _xlfn.DAYS(DATE(YEAR(A195)+1,1,1),DATE(YEAR(A195),1,1)),K$21:K194)*G$3,0)</f>
        <v>0</v>
      </c>
      <c r="J195" s="34">
        <f>SUM(I$21:I195)</f>
        <v>0</v>
      </c>
      <c r="K195" s="34">
        <f t="shared" si="13"/>
        <v>10000</v>
      </c>
    </row>
    <row r="196" spans="1:11" x14ac:dyDescent="0.25">
      <c r="A196" s="20">
        <f t="shared" si="14"/>
        <v>40354</v>
      </c>
      <c r="B196" s="33">
        <f>_xlfn.IFNA(INDEX('Ein- und Auszahlungen'!B:B,MATCH(A196,'Ein- und Auszahlungen'!A:A,0)),0)</f>
        <v>0</v>
      </c>
      <c r="C196" s="34">
        <f t="shared" si="10"/>
        <v>1.4029044978562313</v>
      </c>
      <c r="D196" s="34">
        <f>SUM(C$21:C196)</f>
        <v>242.60573884834508</v>
      </c>
      <c r="E196" s="34">
        <f t="shared" si="11"/>
        <v>10242.605738848344</v>
      </c>
      <c r="F196" s="34">
        <f>IF(AND(OR(MONTH(A196) = MONTH(A$21), MONTH(A196) = MOD(MONTH(A$21)+6, 12)), DAY(A196) = DAY(A$21)),AVERAGEIF(A$21:A195,"&gt;"&amp; A196 - _xlfn.DAYS(A196,DATE(YEAR(A196),MONTH(A196)-6,DAY(A196))),H$21:H195)*G$3/2,0)</f>
        <v>0</v>
      </c>
      <c r="G196" s="34">
        <f>SUM(F$21:F196)</f>
        <v>0</v>
      </c>
      <c r="H196" s="34">
        <f t="shared" si="12"/>
        <v>10000</v>
      </c>
      <c r="I196" s="34">
        <f>IF(AND(MONTH(A196) = MONTH(A$21), DAY(A196) = DAY(A$21)),AVERAGEIF(A$21:A195,"&gt;"&amp; A196 - _xlfn.DAYS(DATE(YEAR(A196)+1,1,1),DATE(YEAR(A196),1,1)),K$21:K195)*G$3,0)</f>
        <v>0</v>
      </c>
      <c r="J196" s="34">
        <f>SUM(I$21:I196)</f>
        <v>0</v>
      </c>
      <c r="K196" s="34">
        <f t="shared" si="13"/>
        <v>10000</v>
      </c>
    </row>
    <row r="197" spans="1:11" x14ac:dyDescent="0.25">
      <c r="A197" s="20">
        <f t="shared" si="14"/>
        <v>40355</v>
      </c>
      <c r="B197" s="33">
        <f>_xlfn.IFNA(INDEX('Ein- und Auszahlungen'!B:B,MATCH(A197,'Ein- und Auszahlungen'!A:A,0)),0)</f>
        <v>0</v>
      </c>
      <c r="C197" s="34">
        <f t="shared" si="10"/>
        <v>1.4030966765545678</v>
      </c>
      <c r="D197" s="34">
        <f>SUM(C$21:C197)</f>
        <v>244.00883552489964</v>
      </c>
      <c r="E197" s="34">
        <f t="shared" si="11"/>
        <v>10244.008835524899</v>
      </c>
      <c r="F197" s="34">
        <f>IF(AND(OR(MONTH(A197) = MONTH(A$21), MONTH(A197) = MOD(MONTH(A$21)+6, 12)), DAY(A197) = DAY(A$21)),AVERAGEIF(A$21:A196,"&gt;"&amp; A197 - _xlfn.DAYS(A197,DATE(YEAR(A197),MONTH(A197)-6,DAY(A197))),H$21:H196)*G$3/2,0)</f>
        <v>0</v>
      </c>
      <c r="G197" s="34">
        <f>SUM(F$21:F197)</f>
        <v>0</v>
      </c>
      <c r="H197" s="34">
        <f t="shared" si="12"/>
        <v>10000</v>
      </c>
      <c r="I197" s="34">
        <f>IF(AND(MONTH(A197) = MONTH(A$21), DAY(A197) = DAY(A$21)),AVERAGEIF(A$21:A196,"&gt;"&amp; A197 - _xlfn.DAYS(DATE(YEAR(A197)+1,1,1),DATE(YEAR(A197),1,1)),K$21:K196)*G$3,0)</f>
        <v>0</v>
      </c>
      <c r="J197" s="34">
        <f>SUM(I$21:I197)</f>
        <v>0</v>
      </c>
      <c r="K197" s="34">
        <f t="shared" si="13"/>
        <v>10000</v>
      </c>
    </row>
    <row r="198" spans="1:11" x14ac:dyDescent="0.25">
      <c r="A198" s="20">
        <f t="shared" si="14"/>
        <v>40356</v>
      </c>
      <c r="B198" s="33">
        <f>_xlfn.IFNA(INDEX('Ein- und Auszahlungen'!B:B,MATCH(A198,'Ein- und Auszahlungen'!A:A,0)),0)</f>
        <v>0</v>
      </c>
      <c r="C198" s="34">
        <f t="shared" si="10"/>
        <v>1.4032888815787532</v>
      </c>
      <c r="D198" s="34">
        <f>SUM(C$21:C198)</f>
        <v>245.4121244064784</v>
      </c>
      <c r="E198" s="34">
        <f t="shared" si="11"/>
        <v>10245.412124406477</v>
      </c>
      <c r="F198" s="34">
        <f>IF(AND(OR(MONTH(A198) = MONTH(A$21), MONTH(A198) = MOD(MONTH(A$21)+6, 12)), DAY(A198) = DAY(A$21)),AVERAGEIF(A$21:A197,"&gt;"&amp; A198 - _xlfn.DAYS(A198,DATE(YEAR(A198),MONTH(A198)-6,DAY(A198))),H$21:H197)*G$3/2,0)</f>
        <v>0</v>
      </c>
      <c r="G198" s="34">
        <f>SUM(F$21:F198)</f>
        <v>0</v>
      </c>
      <c r="H198" s="34">
        <f t="shared" si="12"/>
        <v>10000</v>
      </c>
      <c r="I198" s="34">
        <f>IF(AND(MONTH(A198) = MONTH(A$21), DAY(A198) = DAY(A$21)),AVERAGEIF(A$21:A197,"&gt;"&amp; A198 - _xlfn.DAYS(DATE(YEAR(A198)+1,1,1),DATE(YEAR(A198),1,1)),K$21:K197)*G$3,0)</f>
        <v>0</v>
      </c>
      <c r="J198" s="34">
        <f>SUM(I$21:I198)</f>
        <v>0</v>
      </c>
      <c r="K198" s="34">
        <f t="shared" si="13"/>
        <v>10000</v>
      </c>
    </row>
    <row r="199" spans="1:11" x14ac:dyDescent="0.25">
      <c r="A199" s="20">
        <f t="shared" si="14"/>
        <v>40357</v>
      </c>
      <c r="B199" s="33">
        <f>_xlfn.IFNA(INDEX('Ein- und Auszahlungen'!B:B,MATCH(A199,'Ein- und Auszahlungen'!A:A,0)),0)</f>
        <v>0</v>
      </c>
      <c r="C199" s="34">
        <f t="shared" si="10"/>
        <v>1.4034811129323943</v>
      </c>
      <c r="D199" s="34">
        <f>SUM(C$21:C199)</f>
        <v>246.81560551941078</v>
      </c>
      <c r="E199" s="34">
        <f t="shared" si="11"/>
        <v>10246.81560551941</v>
      </c>
      <c r="F199" s="34">
        <f>IF(AND(OR(MONTH(A199) = MONTH(A$21), MONTH(A199) = MOD(MONTH(A$21)+6, 12)), DAY(A199) = DAY(A$21)),AVERAGEIF(A$21:A198,"&gt;"&amp; A199 - _xlfn.DAYS(A199,DATE(YEAR(A199),MONTH(A199)-6,DAY(A199))),H$21:H198)*G$3/2,0)</f>
        <v>0</v>
      </c>
      <c r="G199" s="34">
        <f>SUM(F$21:F199)</f>
        <v>0</v>
      </c>
      <c r="H199" s="34">
        <f t="shared" si="12"/>
        <v>10000</v>
      </c>
      <c r="I199" s="34">
        <f>IF(AND(MONTH(A199) = MONTH(A$21), DAY(A199) = DAY(A$21)),AVERAGEIF(A$21:A198,"&gt;"&amp; A199 - _xlfn.DAYS(DATE(YEAR(A199)+1,1,1),DATE(YEAR(A199),1,1)),K$21:K198)*G$3,0)</f>
        <v>0</v>
      </c>
      <c r="J199" s="34">
        <f>SUM(I$21:I199)</f>
        <v>0</v>
      </c>
      <c r="K199" s="34">
        <f t="shared" si="13"/>
        <v>10000</v>
      </c>
    </row>
    <row r="200" spans="1:11" x14ac:dyDescent="0.25">
      <c r="A200" s="20">
        <f t="shared" si="14"/>
        <v>40358</v>
      </c>
      <c r="B200" s="33">
        <f>_xlfn.IFNA(INDEX('Ein- und Auszahlungen'!B:B,MATCH(A200,'Ein- und Auszahlungen'!A:A,0)),0)</f>
        <v>0</v>
      </c>
      <c r="C200" s="34">
        <f t="shared" si="10"/>
        <v>1.4036733706190976</v>
      </c>
      <c r="D200" s="34">
        <f>SUM(C$21:C200)</f>
        <v>248.21927889002987</v>
      </c>
      <c r="E200" s="34">
        <f t="shared" si="11"/>
        <v>10248.21927889003</v>
      </c>
      <c r="F200" s="34">
        <f>IF(AND(OR(MONTH(A200) = MONTH(A$21), MONTH(A200) = MOD(MONTH(A$21)+6, 12)), DAY(A200) = DAY(A$21)),AVERAGEIF(A$21:A199,"&gt;"&amp; A200 - _xlfn.DAYS(A200,DATE(YEAR(A200),MONTH(A200)-6,DAY(A200))),H$21:H199)*G$3/2,0)</f>
        <v>0</v>
      </c>
      <c r="G200" s="34">
        <f>SUM(F$21:F200)</f>
        <v>0</v>
      </c>
      <c r="H200" s="34">
        <f t="shared" si="12"/>
        <v>10000</v>
      </c>
      <c r="I200" s="34">
        <f>IF(AND(MONTH(A200) = MONTH(A$21), DAY(A200) = DAY(A$21)),AVERAGEIF(A$21:A199,"&gt;"&amp; A200 - _xlfn.DAYS(DATE(YEAR(A200)+1,1,1),DATE(YEAR(A200),1,1)),K$21:K199)*G$3,0)</f>
        <v>0</v>
      </c>
      <c r="J200" s="34">
        <f>SUM(I$21:I200)</f>
        <v>0</v>
      </c>
      <c r="K200" s="34">
        <f t="shared" si="13"/>
        <v>10000</v>
      </c>
    </row>
    <row r="201" spans="1:11" x14ac:dyDescent="0.25">
      <c r="A201" s="20">
        <f t="shared" si="14"/>
        <v>40359</v>
      </c>
      <c r="B201" s="33">
        <f>_xlfn.IFNA(INDEX('Ein- und Auszahlungen'!B:B,MATCH(A201,'Ein- und Auszahlungen'!A:A,0)),0)</f>
        <v>0</v>
      </c>
      <c r="C201" s="34">
        <f t="shared" si="10"/>
        <v>1.4038656546424699</v>
      </c>
      <c r="D201" s="34">
        <f>SUM(C$21:C201)</f>
        <v>249.62314454467233</v>
      </c>
      <c r="E201" s="34">
        <f t="shared" si="11"/>
        <v>10249.623144544672</v>
      </c>
      <c r="F201" s="34">
        <f>IF(AND(OR(MONTH(A201) = MONTH(A$21), MONTH(A201) = MOD(MONTH(A$21)+6, 12)), DAY(A201) = DAY(A$21)),AVERAGEIF(A$21:A200,"&gt;"&amp; A201 - _xlfn.DAYS(A201,DATE(YEAR(A201),MONTH(A201)-6,DAY(A201))),H$21:H200)*G$3/2,0)</f>
        <v>0</v>
      </c>
      <c r="G201" s="34">
        <f>SUM(F$21:F201)</f>
        <v>0</v>
      </c>
      <c r="H201" s="34">
        <f t="shared" si="12"/>
        <v>10000</v>
      </c>
      <c r="I201" s="34">
        <f>IF(AND(MONTH(A201) = MONTH(A$21), DAY(A201) = DAY(A$21)),AVERAGEIF(A$21:A200,"&gt;"&amp; A201 - _xlfn.DAYS(DATE(YEAR(A201)+1,1,1),DATE(YEAR(A201),1,1)),K$21:K200)*G$3,0)</f>
        <v>0</v>
      </c>
      <c r="J201" s="34">
        <f>SUM(I$21:I201)</f>
        <v>0</v>
      </c>
      <c r="K201" s="34">
        <f t="shared" si="13"/>
        <v>10000</v>
      </c>
    </row>
    <row r="202" spans="1:11" x14ac:dyDescent="0.25">
      <c r="A202" s="20">
        <f t="shared" si="14"/>
        <v>40360</v>
      </c>
      <c r="B202" s="33">
        <f>_xlfn.IFNA(INDEX('Ein- und Auszahlungen'!B:B,MATCH(A202,'Ein- und Auszahlungen'!A:A,0)),0)</f>
        <v>0</v>
      </c>
      <c r="C202" s="34">
        <f t="shared" si="10"/>
        <v>1.4040579650061196</v>
      </c>
      <c r="D202" s="34">
        <f>SUM(C$21:C202)</f>
        <v>251.02720250967846</v>
      </c>
      <c r="E202" s="34">
        <f t="shared" si="11"/>
        <v>10251.027202509678</v>
      </c>
      <c r="F202" s="34">
        <f>IF(AND(OR(MONTH(A202) = MONTH(A$21), MONTH(A202) = MOD(MONTH(A$21)+6, 12)), DAY(A202) = DAY(A$21)),AVERAGEIF(A$21:A201,"&gt;"&amp; A202 - _xlfn.DAYS(A202,DATE(YEAR(A202),MONTH(A202)-6,DAY(A202))),H$21:H201)*G$3/2,0)</f>
        <v>250</v>
      </c>
      <c r="G202" s="34">
        <f>SUM(F$21:F202)</f>
        <v>250</v>
      </c>
      <c r="H202" s="34">
        <f t="shared" si="12"/>
        <v>10250</v>
      </c>
      <c r="I202" s="34">
        <f>IF(AND(MONTH(A202) = MONTH(A$21), DAY(A202) = DAY(A$21)),AVERAGEIF(A$21:A201,"&gt;"&amp; A202 - _xlfn.DAYS(DATE(YEAR(A202)+1,1,1),DATE(YEAR(A202),1,1)),K$21:K201)*G$3,0)</f>
        <v>0</v>
      </c>
      <c r="J202" s="34">
        <f>SUM(I$21:I202)</f>
        <v>0</v>
      </c>
      <c r="K202" s="34">
        <f t="shared" si="13"/>
        <v>10000</v>
      </c>
    </row>
    <row r="203" spans="1:11" x14ac:dyDescent="0.25">
      <c r="A203" s="20">
        <f t="shared" si="14"/>
        <v>40361</v>
      </c>
      <c r="B203" s="33">
        <f>_xlfn.IFNA(INDEX('Ein- und Auszahlungen'!B:B,MATCH(A203,'Ein- und Auszahlungen'!A:A,0)),0)</f>
        <v>0</v>
      </c>
      <c r="C203" s="34">
        <f t="shared" si="10"/>
        <v>1.4042503017136547</v>
      </c>
      <c r="D203" s="34">
        <f>SUM(C$21:C203)</f>
        <v>252.43145281139212</v>
      </c>
      <c r="E203" s="34">
        <f t="shared" si="11"/>
        <v>10252.431452811392</v>
      </c>
      <c r="F203" s="34">
        <f>IF(AND(OR(MONTH(A203) = MONTH(A$21), MONTH(A203) = MOD(MONTH(A$21)+6, 12)), DAY(A203) = DAY(A$21)),AVERAGEIF(A$21:A202,"&gt;"&amp; A203 - _xlfn.DAYS(A203,DATE(YEAR(A203),MONTH(A203)-6,DAY(A203))),H$21:H202)*G$3/2,0)</f>
        <v>0</v>
      </c>
      <c r="G203" s="34">
        <f>SUM(F$21:F203)</f>
        <v>250</v>
      </c>
      <c r="H203" s="34">
        <f t="shared" si="12"/>
        <v>10250</v>
      </c>
      <c r="I203" s="34">
        <f>IF(AND(MONTH(A203) = MONTH(A$21), DAY(A203) = DAY(A$21)),AVERAGEIF(A$21:A202,"&gt;"&amp; A203 - _xlfn.DAYS(DATE(YEAR(A203)+1,1,1),DATE(YEAR(A203),1,1)),K$21:K202)*G$3,0)</f>
        <v>0</v>
      </c>
      <c r="J203" s="34">
        <f>SUM(I$21:I203)</f>
        <v>0</v>
      </c>
      <c r="K203" s="34">
        <f t="shared" si="13"/>
        <v>10000</v>
      </c>
    </row>
    <row r="204" spans="1:11" x14ac:dyDescent="0.25">
      <c r="A204" s="20">
        <f t="shared" si="14"/>
        <v>40362</v>
      </c>
      <c r="B204" s="33">
        <f>_xlfn.IFNA(INDEX('Ein- und Auszahlungen'!B:B,MATCH(A204,'Ein- und Auszahlungen'!A:A,0)),0)</f>
        <v>0</v>
      </c>
      <c r="C204" s="34">
        <f t="shared" si="10"/>
        <v>1.4044426647686838</v>
      </c>
      <c r="D204" s="34">
        <f>SUM(C$21:C204)</f>
        <v>253.8358954761608</v>
      </c>
      <c r="E204" s="34">
        <f t="shared" si="11"/>
        <v>10253.835895476161</v>
      </c>
      <c r="F204" s="34">
        <f>IF(AND(OR(MONTH(A204) = MONTH(A$21), MONTH(A204) = MOD(MONTH(A$21)+6, 12)), DAY(A204) = DAY(A$21)),AVERAGEIF(A$21:A203,"&gt;"&amp; A204 - _xlfn.DAYS(A204,DATE(YEAR(A204),MONTH(A204)-6,DAY(A204))),H$21:H203)*G$3/2,0)</f>
        <v>0</v>
      </c>
      <c r="G204" s="34">
        <f>SUM(F$21:F204)</f>
        <v>250</v>
      </c>
      <c r="H204" s="34">
        <f t="shared" si="12"/>
        <v>10250</v>
      </c>
      <c r="I204" s="34">
        <f>IF(AND(MONTH(A204) = MONTH(A$21), DAY(A204) = DAY(A$21)),AVERAGEIF(A$21:A203,"&gt;"&amp; A204 - _xlfn.DAYS(DATE(YEAR(A204)+1,1,1),DATE(YEAR(A204),1,1)),K$21:K203)*G$3,0)</f>
        <v>0</v>
      </c>
      <c r="J204" s="34">
        <f>SUM(I$21:I204)</f>
        <v>0</v>
      </c>
      <c r="K204" s="34">
        <f t="shared" si="13"/>
        <v>10000</v>
      </c>
    </row>
    <row r="205" spans="1:11" x14ac:dyDescent="0.25">
      <c r="A205" s="20">
        <f t="shared" si="14"/>
        <v>40363</v>
      </c>
      <c r="B205" s="33">
        <f>_xlfn.IFNA(INDEX('Ein- und Auszahlungen'!B:B,MATCH(A205,'Ein- und Auszahlungen'!A:A,0)),0)</f>
        <v>0</v>
      </c>
      <c r="C205" s="34">
        <f t="shared" si="10"/>
        <v>1.4046350541748165</v>
      </c>
      <c r="D205" s="34">
        <f>SUM(C$21:C205)</f>
        <v>255.2405305303356</v>
      </c>
      <c r="E205" s="34">
        <f t="shared" si="11"/>
        <v>10255.240530530335</v>
      </c>
      <c r="F205" s="34">
        <f>IF(AND(OR(MONTH(A205) = MONTH(A$21), MONTH(A205) = MOD(MONTH(A$21)+6, 12)), DAY(A205) = DAY(A$21)),AVERAGEIF(A$21:A204,"&gt;"&amp; A205 - _xlfn.DAYS(A205,DATE(YEAR(A205),MONTH(A205)-6,DAY(A205))),H$21:H204)*G$3/2,0)</f>
        <v>0</v>
      </c>
      <c r="G205" s="34">
        <f>SUM(F$21:F205)</f>
        <v>250</v>
      </c>
      <c r="H205" s="34">
        <f t="shared" si="12"/>
        <v>10250</v>
      </c>
      <c r="I205" s="34">
        <f>IF(AND(MONTH(A205) = MONTH(A$21), DAY(A205) = DAY(A$21)),AVERAGEIF(A$21:A204,"&gt;"&amp; A205 - _xlfn.DAYS(DATE(YEAR(A205)+1,1,1),DATE(YEAR(A205),1,1)),K$21:K204)*G$3,0)</f>
        <v>0</v>
      </c>
      <c r="J205" s="34">
        <f>SUM(I$21:I205)</f>
        <v>0</v>
      </c>
      <c r="K205" s="34">
        <f t="shared" si="13"/>
        <v>10000</v>
      </c>
    </row>
    <row r="206" spans="1:11" x14ac:dyDescent="0.25">
      <c r="A206" s="20">
        <f t="shared" si="14"/>
        <v>40364</v>
      </c>
      <c r="B206" s="33">
        <f>_xlfn.IFNA(INDEX('Ein- und Auszahlungen'!B:B,MATCH(A206,'Ein- und Auszahlungen'!A:A,0)),0)</f>
        <v>125</v>
      </c>
      <c r="C206" s="34">
        <f t="shared" si="10"/>
        <v>1.4048274699356622</v>
      </c>
      <c r="D206" s="34">
        <f>SUM(C$21:C206)</f>
        <v>256.64535800027124</v>
      </c>
      <c r="E206" s="34">
        <f t="shared" si="11"/>
        <v>10381.645358000271</v>
      </c>
      <c r="F206" s="34">
        <f>IF(AND(OR(MONTH(A206) = MONTH(A$21), MONTH(A206) = MOD(MONTH(A$21)+6, 12)), DAY(A206) = DAY(A$21)),AVERAGEIF(A$21:A205,"&gt;"&amp; A206 - _xlfn.DAYS(A206,DATE(YEAR(A206),MONTH(A206)-6,DAY(A206))),H$21:H205)*G$3/2,0)</f>
        <v>0</v>
      </c>
      <c r="G206" s="34">
        <f>SUM(F$21:F206)</f>
        <v>250</v>
      </c>
      <c r="H206" s="34">
        <f t="shared" si="12"/>
        <v>10375</v>
      </c>
      <c r="I206" s="34">
        <f>IF(AND(MONTH(A206) = MONTH(A$21), DAY(A206) = DAY(A$21)),AVERAGEIF(A$21:A205,"&gt;"&amp; A206 - _xlfn.DAYS(DATE(YEAR(A206)+1,1,1),DATE(YEAR(A206),1,1)),K$21:K205)*G$3,0)</f>
        <v>0</v>
      </c>
      <c r="J206" s="34">
        <f>SUM(I$21:I206)</f>
        <v>0</v>
      </c>
      <c r="K206" s="34">
        <f t="shared" si="13"/>
        <v>10125</v>
      </c>
    </row>
    <row r="207" spans="1:11" x14ac:dyDescent="0.25">
      <c r="A207" s="20">
        <f t="shared" si="14"/>
        <v>40365</v>
      </c>
      <c r="B207" s="33">
        <f>_xlfn.IFNA(INDEX('Ein- und Auszahlungen'!B:B,MATCH(A207,'Ein- und Auszahlungen'!A:A,0)),0)</f>
        <v>0</v>
      </c>
      <c r="C207" s="34">
        <f t="shared" si="10"/>
        <v>1.4221431997260645</v>
      </c>
      <c r="D207" s="34">
        <f>SUM(C$21:C207)</f>
        <v>258.06750119999731</v>
      </c>
      <c r="E207" s="34">
        <f t="shared" si="11"/>
        <v>10383.067501199997</v>
      </c>
      <c r="F207" s="34">
        <f>IF(AND(OR(MONTH(A207) = MONTH(A$21), MONTH(A207) = MOD(MONTH(A$21)+6, 12)), DAY(A207) = DAY(A$21)),AVERAGEIF(A$21:A206,"&gt;"&amp; A207 - _xlfn.DAYS(A207,DATE(YEAR(A207),MONTH(A207)-6,DAY(A207))),H$21:H206)*G$3/2,0)</f>
        <v>0</v>
      </c>
      <c r="G207" s="34">
        <f>SUM(F$21:F207)</f>
        <v>250</v>
      </c>
      <c r="H207" s="34">
        <f t="shared" si="12"/>
        <v>10375</v>
      </c>
      <c r="I207" s="34">
        <f>IF(AND(MONTH(A207) = MONTH(A$21), DAY(A207) = DAY(A$21)),AVERAGEIF(A$21:A206,"&gt;"&amp; A207 - _xlfn.DAYS(DATE(YEAR(A207)+1,1,1),DATE(YEAR(A207),1,1)),K$21:K206)*G$3,0)</f>
        <v>0</v>
      </c>
      <c r="J207" s="34">
        <f>SUM(I$21:I207)</f>
        <v>0</v>
      </c>
      <c r="K207" s="34">
        <f t="shared" si="13"/>
        <v>10125</v>
      </c>
    </row>
    <row r="208" spans="1:11" x14ac:dyDescent="0.25">
      <c r="A208" s="20">
        <f t="shared" si="14"/>
        <v>40366</v>
      </c>
      <c r="B208" s="33">
        <f>_xlfn.IFNA(INDEX('Ein- und Auszahlungen'!B:B,MATCH(A208,'Ein- und Auszahlungen'!A:A,0)),0)</f>
        <v>0</v>
      </c>
      <c r="C208" s="34">
        <f t="shared" si="10"/>
        <v>1.4223380138630135</v>
      </c>
      <c r="D208" s="34">
        <f>SUM(C$21:C208)</f>
        <v>259.48983921386031</v>
      </c>
      <c r="E208" s="34">
        <f t="shared" si="11"/>
        <v>10384.48983921386</v>
      </c>
      <c r="F208" s="34">
        <f>IF(AND(OR(MONTH(A208) = MONTH(A$21), MONTH(A208) = MOD(MONTH(A$21)+6, 12)), DAY(A208) = DAY(A$21)),AVERAGEIF(A$21:A207,"&gt;"&amp; A208 - _xlfn.DAYS(A208,DATE(YEAR(A208),MONTH(A208)-6,DAY(A208))),H$21:H207)*G$3/2,0)</f>
        <v>0</v>
      </c>
      <c r="G208" s="34">
        <f>SUM(F$21:F208)</f>
        <v>250</v>
      </c>
      <c r="H208" s="34">
        <f t="shared" si="12"/>
        <v>10375</v>
      </c>
      <c r="I208" s="34">
        <f>IF(AND(MONTH(A208) = MONTH(A$21), DAY(A208) = DAY(A$21)),AVERAGEIF(A$21:A207,"&gt;"&amp; A208 - _xlfn.DAYS(DATE(YEAR(A208)+1,1,1),DATE(YEAR(A208),1,1)),K$21:K207)*G$3,0)</f>
        <v>0</v>
      </c>
      <c r="J208" s="34">
        <f>SUM(I$21:I208)</f>
        <v>0</v>
      </c>
      <c r="K208" s="34">
        <f t="shared" si="13"/>
        <v>10125</v>
      </c>
    </row>
    <row r="209" spans="1:11" x14ac:dyDescent="0.25">
      <c r="A209" s="20">
        <f t="shared" si="14"/>
        <v>40367</v>
      </c>
      <c r="B209" s="33">
        <f>_xlfn.IFNA(INDEX('Ein- und Auszahlungen'!B:B,MATCH(A209,'Ein- und Auszahlungen'!A:A,0)),0)</f>
        <v>0</v>
      </c>
      <c r="C209" s="34">
        <f t="shared" si="10"/>
        <v>1.4225328546868303</v>
      </c>
      <c r="D209" s="34">
        <f>SUM(C$21:C209)</f>
        <v>260.91237206854714</v>
      </c>
      <c r="E209" s="34">
        <f t="shared" si="11"/>
        <v>10385.912372068547</v>
      </c>
      <c r="F209" s="34">
        <f>IF(AND(OR(MONTH(A209) = MONTH(A$21), MONTH(A209) = MOD(MONTH(A$21)+6, 12)), DAY(A209) = DAY(A$21)),AVERAGEIF(A$21:A208,"&gt;"&amp; A209 - _xlfn.DAYS(A209,DATE(YEAR(A209),MONTH(A209)-6,DAY(A209))),H$21:H208)*G$3/2,0)</f>
        <v>0</v>
      </c>
      <c r="G209" s="34">
        <f>SUM(F$21:F209)</f>
        <v>250</v>
      </c>
      <c r="H209" s="34">
        <f t="shared" si="12"/>
        <v>10375</v>
      </c>
      <c r="I209" s="34">
        <f>IF(AND(MONTH(A209) = MONTH(A$21), DAY(A209) = DAY(A$21)),AVERAGEIF(A$21:A208,"&gt;"&amp; A209 - _xlfn.DAYS(DATE(YEAR(A209)+1,1,1),DATE(YEAR(A209),1,1)),K$21:K208)*G$3,0)</f>
        <v>0</v>
      </c>
      <c r="J209" s="34">
        <f>SUM(I$21:I209)</f>
        <v>0</v>
      </c>
      <c r="K209" s="34">
        <f t="shared" si="13"/>
        <v>10125</v>
      </c>
    </row>
    <row r="210" spans="1:11" x14ac:dyDescent="0.25">
      <c r="A210" s="20">
        <f t="shared" si="14"/>
        <v>40368</v>
      </c>
      <c r="B210" s="33">
        <f>_xlfn.IFNA(INDEX('Ein- und Auszahlungen'!B:B,MATCH(A210,'Ein- und Auszahlungen'!A:A,0)),0)</f>
        <v>0</v>
      </c>
      <c r="C210" s="34">
        <f t="shared" si="10"/>
        <v>1.4227277222011712</v>
      </c>
      <c r="D210" s="34">
        <f>SUM(C$21:C210)</f>
        <v>262.3350997907483</v>
      </c>
      <c r="E210" s="34">
        <f t="shared" si="11"/>
        <v>10387.335099790749</v>
      </c>
      <c r="F210" s="34">
        <f>IF(AND(OR(MONTH(A210) = MONTH(A$21), MONTH(A210) = MOD(MONTH(A$21)+6, 12)), DAY(A210) = DAY(A$21)),AVERAGEIF(A$21:A209,"&gt;"&amp; A210 - _xlfn.DAYS(A210,DATE(YEAR(A210),MONTH(A210)-6,DAY(A210))),H$21:H209)*G$3/2,0)</f>
        <v>0</v>
      </c>
      <c r="G210" s="34">
        <f>SUM(F$21:F210)</f>
        <v>250</v>
      </c>
      <c r="H210" s="34">
        <f t="shared" si="12"/>
        <v>10375</v>
      </c>
      <c r="I210" s="34">
        <f>IF(AND(MONTH(A210) = MONTH(A$21), DAY(A210) = DAY(A$21)),AVERAGEIF(A$21:A209,"&gt;"&amp; A210 - _xlfn.DAYS(DATE(YEAR(A210)+1,1,1),DATE(YEAR(A210),1,1)),K$21:K209)*G$3,0)</f>
        <v>0</v>
      </c>
      <c r="J210" s="34">
        <f>SUM(I$21:I210)</f>
        <v>0</v>
      </c>
      <c r="K210" s="34">
        <f t="shared" si="13"/>
        <v>10125</v>
      </c>
    </row>
    <row r="211" spans="1:11" x14ac:dyDescent="0.25">
      <c r="A211" s="20">
        <f t="shared" si="14"/>
        <v>40369</v>
      </c>
      <c r="B211" s="33">
        <f>_xlfn.IFNA(INDEX('Ein- und Auszahlungen'!B:B,MATCH(A211,'Ein- und Auszahlungen'!A:A,0)),0)</f>
        <v>0</v>
      </c>
      <c r="C211" s="34">
        <f t="shared" si="10"/>
        <v>1.4229226164096918</v>
      </c>
      <c r="D211" s="34">
        <f>SUM(C$21:C211)</f>
        <v>263.75802240715797</v>
      </c>
      <c r="E211" s="34">
        <f t="shared" si="11"/>
        <v>10388.758022407159</v>
      </c>
      <c r="F211" s="34">
        <f>IF(AND(OR(MONTH(A211) = MONTH(A$21), MONTH(A211) = MOD(MONTH(A$21)+6, 12)), DAY(A211) = DAY(A$21)),AVERAGEIF(A$21:A210,"&gt;"&amp; A211 - _xlfn.DAYS(A211,DATE(YEAR(A211),MONTH(A211)-6,DAY(A211))),H$21:H210)*G$3/2,0)</f>
        <v>0</v>
      </c>
      <c r="G211" s="34">
        <f>SUM(F$21:F211)</f>
        <v>250</v>
      </c>
      <c r="H211" s="34">
        <f t="shared" si="12"/>
        <v>10375</v>
      </c>
      <c r="I211" s="34">
        <f>IF(AND(MONTH(A211) = MONTH(A$21), DAY(A211) = DAY(A$21)),AVERAGEIF(A$21:A210,"&gt;"&amp; A211 - _xlfn.DAYS(DATE(YEAR(A211)+1,1,1),DATE(YEAR(A211),1,1)),K$21:K210)*G$3,0)</f>
        <v>0</v>
      </c>
      <c r="J211" s="34">
        <f>SUM(I$21:I211)</f>
        <v>0</v>
      </c>
      <c r="K211" s="34">
        <f t="shared" si="13"/>
        <v>10125</v>
      </c>
    </row>
    <row r="212" spans="1:11" x14ac:dyDescent="0.25">
      <c r="A212" s="20">
        <f t="shared" si="14"/>
        <v>40370</v>
      </c>
      <c r="B212" s="33">
        <f>_xlfn.IFNA(INDEX('Ein- und Auszahlungen'!B:B,MATCH(A212,'Ein- und Auszahlungen'!A:A,0)),0)</f>
        <v>0</v>
      </c>
      <c r="C212" s="34">
        <f t="shared" si="10"/>
        <v>1.4231175373160494</v>
      </c>
      <c r="D212" s="34">
        <f>SUM(C$21:C212)</f>
        <v>265.18113994447401</v>
      </c>
      <c r="E212" s="34">
        <f t="shared" si="11"/>
        <v>10390.181139944474</v>
      </c>
      <c r="F212" s="34">
        <f>IF(AND(OR(MONTH(A212) = MONTH(A$21), MONTH(A212) = MOD(MONTH(A$21)+6, 12)), DAY(A212) = DAY(A$21)),AVERAGEIF(A$21:A211,"&gt;"&amp; A212 - _xlfn.DAYS(A212,DATE(YEAR(A212),MONTH(A212)-6,DAY(A212))),H$21:H211)*G$3/2,0)</f>
        <v>0</v>
      </c>
      <c r="G212" s="34">
        <f>SUM(F$21:F212)</f>
        <v>250</v>
      </c>
      <c r="H212" s="34">
        <f t="shared" si="12"/>
        <v>10375</v>
      </c>
      <c r="I212" s="34">
        <f>IF(AND(MONTH(A212) = MONTH(A$21), DAY(A212) = DAY(A$21)),AVERAGEIF(A$21:A211,"&gt;"&amp; A212 - _xlfn.DAYS(DATE(YEAR(A212)+1,1,1),DATE(YEAR(A212),1,1)),K$21:K211)*G$3,0)</f>
        <v>0</v>
      </c>
      <c r="J212" s="34">
        <f>SUM(I$21:I212)</f>
        <v>0</v>
      </c>
      <c r="K212" s="34">
        <f t="shared" si="13"/>
        <v>10125</v>
      </c>
    </row>
    <row r="213" spans="1:11" x14ac:dyDescent="0.25">
      <c r="A213" s="20">
        <f t="shared" si="14"/>
        <v>40371</v>
      </c>
      <c r="B213" s="33">
        <f>_xlfn.IFNA(INDEX('Ein- und Auszahlungen'!B:B,MATCH(A213,'Ein- und Auszahlungen'!A:A,0)),0)</f>
        <v>0</v>
      </c>
      <c r="C213" s="34">
        <f t="shared" si="10"/>
        <v>1.4233124849239007</v>
      </c>
      <c r="D213" s="34">
        <f>SUM(C$21:C213)</f>
        <v>266.6044524293979</v>
      </c>
      <c r="E213" s="34">
        <f t="shared" si="11"/>
        <v>10391.604452429397</v>
      </c>
      <c r="F213" s="34">
        <f>IF(AND(OR(MONTH(A213) = MONTH(A$21), MONTH(A213) = MOD(MONTH(A$21)+6, 12)), DAY(A213) = DAY(A$21)),AVERAGEIF(A$21:A212,"&gt;"&amp; A213 - _xlfn.DAYS(A213,DATE(YEAR(A213),MONTH(A213)-6,DAY(A213))),H$21:H212)*G$3/2,0)</f>
        <v>0</v>
      </c>
      <c r="G213" s="34">
        <f>SUM(F$21:F213)</f>
        <v>250</v>
      </c>
      <c r="H213" s="34">
        <f t="shared" si="12"/>
        <v>10375</v>
      </c>
      <c r="I213" s="34">
        <f>IF(AND(MONTH(A213) = MONTH(A$21), DAY(A213) = DAY(A$21)),AVERAGEIF(A$21:A212,"&gt;"&amp; A213 - _xlfn.DAYS(DATE(YEAR(A213)+1,1,1),DATE(YEAR(A213),1,1)),K$21:K212)*G$3,0)</f>
        <v>0</v>
      </c>
      <c r="J213" s="34">
        <f>SUM(I$21:I213)</f>
        <v>0</v>
      </c>
      <c r="K213" s="34">
        <f t="shared" si="13"/>
        <v>10125</v>
      </c>
    </row>
    <row r="214" spans="1:11" x14ac:dyDescent="0.25">
      <c r="A214" s="20">
        <f t="shared" si="14"/>
        <v>40372</v>
      </c>
      <c r="B214" s="33">
        <f>_xlfn.IFNA(INDEX('Ein- und Auszahlungen'!B:B,MATCH(A214,'Ein- und Auszahlungen'!A:A,0)),0)</f>
        <v>0</v>
      </c>
      <c r="C214" s="34">
        <f t="shared" ref="C214:C277" si="15">E213*G$3/_xlfn.DAYS(DATE(YEAR(A214)+1,1,1),DATE(YEAR(A214),1,1))</f>
        <v>1.4235074592369039</v>
      </c>
      <c r="D214" s="34">
        <f>SUM(C$21:C214)</f>
        <v>268.02795988863483</v>
      </c>
      <c r="E214" s="34">
        <f t="shared" ref="E214:E277" si="16">C214+E213 + $B214</f>
        <v>10393.027959888634</v>
      </c>
      <c r="F214" s="34">
        <f>IF(AND(OR(MONTH(A214) = MONTH(A$21), MONTH(A214) = MOD(MONTH(A$21)+6, 12)), DAY(A214) = DAY(A$21)),AVERAGEIF(A$21:A213,"&gt;"&amp; A214 - _xlfn.DAYS(A214,DATE(YEAR(A214),MONTH(A214)-6,DAY(A214))),H$21:H213)*G$3/2,0)</f>
        <v>0</v>
      </c>
      <c r="G214" s="34">
        <f>SUM(F$21:F214)</f>
        <v>250</v>
      </c>
      <c r="H214" s="34">
        <f t="shared" ref="H214:H277" si="17">F214+H213 + $B214</f>
        <v>10375</v>
      </c>
      <c r="I214" s="34">
        <f>IF(AND(MONTH(A214) = MONTH(A$21), DAY(A214) = DAY(A$21)),AVERAGEIF(A$21:A213,"&gt;"&amp; A214 - _xlfn.DAYS(DATE(YEAR(A214)+1,1,1),DATE(YEAR(A214),1,1)),K$21:K213)*G$3,0)</f>
        <v>0</v>
      </c>
      <c r="J214" s="34">
        <f>SUM(I$21:I214)</f>
        <v>0</v>
      </c>
      <c r="K214" s="34">
        <f t="shared" ref="K214:K277" si="18">I214+K213+$B214</f>
        <v>10125</v>
      </c>
    </row>
    <row r="215" spans="1:11" x14ac:dyDescent="0.25">
      <c r="A215" s="20">
        <f t="shared" ref="A215:A278" si="19">A214+1</f>
        <v>40373</v>
      </c>
      <c r="B215" s="33">
        <f>_xlfn.IFNA(INDEX('Ein- und Auszahlungen'!B:B,MATCH(A215,'Ein- und Auszahlungen'!A:A,0)),0)</f>
        <v>0</v>
      </c>
      <c r="C215" s="34">
        <f t="shared" si="15"/>
        <v>1.4237024602587169</v>
      </c>
      <c r="D215" s="34">
        <f>SUM(C$21:C215)</f>
        <v>269.45166234889354</v>
      </c>
      <c r="E215" s="34">
        <f t="shared" si="16"/>
        <v>10394.451662348893</v>
      </c>
      <c r="F215" s="34">
        <f>IF(AND(OR(MONTH(A215) = MONTH(A$21), MONTH(A215) = MOD(MONTH(A$21)+6, 12)), DAY(A215) = DAY(A$21)),AVERAGEIF(A$21:A214,"&gt;"&amp; A215 - _xlfn.DAYS(A215,DATE(YEAR(A215),MONTH(A215)-6,DAY(A215))),H$21:H214)*G$3/2,0)</f>
        <v>0</v>
      </c>
      <c r="G215" s="34">
        <f>SUM(F$21:F215)</f>
        <v>250</v>
      </c>
      <c r="H215" s="34">
        <f t="shared" si="17"/>
        <v>10375</v>
      </c>
      <c r="I215" s="34">
        <f>IF(AND(MONTH(A215) = MONTH(A$21), DAY(A215) = DAY(A$21)),AVERAGEIF(A$21:A214,"&gt;"&amp; A215 - _xlfn.DAYS(DATE(YEAR(A215)+1,1,1),DATE(YEAR(A215),1,1)),K$21:K214)*G$3,0)</f>
        <v>0</v>
      </c>
      <c r="J215" s="34">
        <f>SUM(I$21:I215)</f>
        <v>0</v>
      </c>
      <c r="K215" s="34">
        <f t="shared" si="18"/>
        <v>10125</v>
      </c>
    </row>
    <row r="216" spans="1:11" x14ac:dyDescent="0.25">
      <c r="A216" s="20">
        <f t="shared" si="19"/>
        <v>40374</v>
      </c>
      <c r="B216" s="33">
        <f>_xlfn.IFNA(INDEX('Ein- und Auszahlungen'!B:B,MATCH(A216,'Ein- und Auszahlungen'!A:A,0)),0)</f>
        <v>0</v>
      </c>
      <c r="C216" s="34">
        <f t="shared" si="15"/>
        <v>1.4238974879929991</v>
      </c>
      <c r="D216" s="34">
        <f>SUM(C$21:C216)</f>
        <v>270.87555983688651</v>
      </c>
      <c r="E216" s="34">
        <f t="shared" si="16"/>
        <v>10395.875559836886</v>
      </c>
      <c r="F216" s="34">
        <f>IF(AND(OR(MONTH(A216) = MONTH(A$21), MONTH(A216) = MOD(MONTH(A$21)+6, 12)), DAY(A216) = DAY(A$21)),AVERAGEIF(A$21:A215,"&gt;"&amp; A216 - _xlfn.DAYS(A216,DATE(YEAR(A216),MONTH(A216)-6,DAY(A216))),H$21:H215)*G$3/2,0)</f>
        <v>0</v>
      </c>
      <c r="G216" s="34">
        <f>SUM(F$21:F216)</f>
        <v>250</v>
      </c>
      <c r="H216" s="34">
        <f t="shared" si="17"/>
        <v>10375</v>
      </c>
      <c r="I216" s="34">
        <f>IF(AND(MONTH(A216) = MONTH(A$21), DAY(A216) = DAY(A$21)),AVERAGEIF(A$21:A215,"&gt;"&amp; A216 - _xlfn.DAYS(DATE(YEAR(A216)+1,1,1),DATE(YEAR(A216),1,1)),K$21:K215)*G$3,0)</f>
        <v>0</v>
      </c>
      <c r="J216" s="34">
        <f>SUM(I$21:I216)</f>
        <v>0</v>
      </c>
      <c r="K216" s="34">
        <f t="shared" si="18"/>
        <v>10125</v>
      </c>
    </row>
    <row r="217" spans="1:11" x14ac:dyDescent="0.25">
      <c r="A217" s="20">
        <f t="shared" si="19"/>
        <v>40375</v>
      </c>
      <c r="B217" s="33">
        <f>_xlfn.IFNA(INDEX('Ein- und Auszahlungen'!B:B,MATCH(A217,'Ein- und Auszahlungen'!A:A,0)),0)</f>
        <v>0</v>
      </c>
      <c r="C217" s="34">
        <f t="shared" si="15"/>
        <v>1.424092542443409</v>
      </c>
      <c r="D217" s="34">
        <f>SUM(C$21:C217)</f>
        <v>272.29965237932993</v>
      </c>
      <c r="E217" s="34">
        <f t="shared" si="16"/>
        <v>10397.29965237933</v>
      </c>
      <c r="F217" s="34">
        <f>IF(AND(OR(MONTH(A217) = MONTH(A$21), MONTH(A217) = MOD(MONTH(A$21)+6, 12)), DAY(A217) = DAY(A$21)),AVERAGEIF(A$21:A216,"&gt;"&amp; A217 - _xlfn.DAYS(A217,DATE(YEAR(A217),MONTH(A217)-6,DAY(A217))),H$21:H216)*G$3/2,0)</f>
        <v>0</v>
      </c>
      <c r="G217" s="34">
        <f>SUM(F$21:F217)</f>
        <v>250</v>
      </c>
      <c r="H217" s="34">
        <f t="shared" si="17"/>
        <v>10375</v>
      </c>
      <c r="I217" s="34">
        <f>IF(AND(MONTH(A217) = MONTH(A$21), DAY(A217) = DAY(A$21)),AVERAGEIF(A$21:A216,"&gt;"&amp; A217 - _xlfn.DAYS(DATE(YEAR(A217)+1,1,1),DATE(YEAR(A217),1,1)),K$21:K216)*G$3,0)</f>
        <v>0</v>
      </c>
      <c r="J217" s="34">
        <f>SUM(I$21:I217)</f>
        <v>0</v>
      </c>
      <c r="K217" s="34">
        <f t="shared" si="18"/>
        <v>10125</v>
      </c>
    </row>
    <row r="218" spans="1:11" x14ac:dyDescent="0.25">
      <c r="A218" s="20">
        <f t="shared" si="19"/>
        <v>40376</v>
      </c>
      <c r="B218" s="33">
        <f>_xlfn.IFNA(INDEX('Ein- und Auszahlungen'!B:B,MATCH(A218,'Ein- und Auszahlungen'!A:A,0)),0)</f>
        <v>0</v>
      </c>
      <c r="C218" s="34">
        <f t="shared" si="15"/>
        <v>1.4242876236136071</v>
      </c>
      <c r="D218" s="34">
        <f>SUM(C$21:C218)</f>
        <v>273.72394000294355</v>
      </c>
      <c r="E218" s="34">
        <f t="shared" si="16"/>
        <v>10398.723940002943</v>
      </c>
      <c r="F218" s="34">
        <f>IF(AND(OR(MONTH(A218) = MONTH(A$21), MONTH(A218) = MOD(MONTH(A$21)+6, 12)), DAY(A218) = DAY(A$21)),AVERAGEIF(A$21:A217,"&gt;"&amp; A218 - _xlfn.DAYS(A218,DATE(YEAR(A218),MONTH(A218)-6,DAY(A218))),H$21:H217)*G$3/2,0)</f>
        <v>0</v>
      </c>
      <c r="G218" s="34">
        <f>SUM(F$21:F218)</f>
        <v>250</v>
      </c>
      <c r="H218" s="34">
        <f t="shared" si="17"/>
        <v>10375</v>
      </c>
      <c r="I218" s="34">
        <f>IF(AND(MONTH(A218) = MONTH(A$21), DAY(A218) = DAY(A$21)),AVERAGEIF(A$21:A217,"&gt;"&amp; A218 - _xlfn.DAYS(DATE(YEAR(A218)+1,1,1),DATE(YEAR(A218),1,1)),K$21:K217)*G$3,0)</f>
        <v>0</v>
      </c>
      <c r="J218" s="34">
        <f>SUM(I$21:I218)</f>
        <v>0</v>
      </c>
      <c r="K218" s="34">
        <f t="shared" si="18"/>
        <v>10125</v>
      </c>
    </row>
    <row r="219" spans="1:11" x14ac:dyDescent="0.25">
      <c r="A219" s="20">
        <f t="shared" si="19"/>
        <v>40377</v>
      </c>
      <c r="B219" s="33">
        <f>_xlfn.IFNA(INDEX('Ein- und Auszahlungen'!B:B,MATCH(A219,'Ein- und Auszahlungen'!A:A,0)),0)</f>
        <v>0</v>
      </c>
      <c r="C219" s="34">
        <f t="shared" si="15"/>
        <v>1.4244827315072526</v>
      </c>
      <c r="D219" s="34">
        <f>SUM(C$21:C219)</f>
        <v>275.14842273445078</v>
      </c>
      <c r="E219" s="34">
        <f t="shared" si="16"/>
        <v>10400.14842273445</v>
      </c>
      <c r="F219" s="34">
        <f>IF(AND(OR(MONTH(A219) = MONTH(A$21), MONTH(A219) = MOD(MONTH(A$21)+6, 12)), DAY(A219) = DAY(A$21)),AVERAGEIF(A$21:A218,"&gt;"&amp; A219 - _xlfn.DAYS(A219,DATE(YEAR(A219),MONTH(A219)-6,DAY(A219))),H$21:H218)*G$3/2,0)</f>
        <v>0</v>
      </c>
      <c r="G219" s="34">
        <f>SUM(F$21:F219)</f>
        <v>250</v>
      </c>
      <c r="H219" s="34">
        <f t="shared" si="17"/>
        <v>10375</v>
      </c>
      <c r="I219" s="34">
        <f>IF(AND(MONTH(A219) = MONTH(A$21), DAY(A219) = DAY(A$21)),AVERAGEIF(A$21:A218,"&gt;"&amp; A219 - _xlfn.DAYS(DATE(YEAR(A219)+1,1,1),DATE(YEAR(A219),1,1)),K$21:K218)*G$3,0)</f>
        <v>0</v>
      </c>
      <c r="J219" s="34">
        <f>SUM(I$21:I219)</f>
        <v>0</v>
      </c>
      <c r="K219" s="34">
        <f t="shared" si="18"/>
        <v>10125</v>
      </c>
    </row>
    <row r="220" spans="1:11" x14ac:dyDescent="0.25">
      <c r="A220" s="20">
        <f t="shared" si="19"/>
        <v>40378</v>
      </c>
      <c r="B220" s="33">
        <f>_xlfn.IFNA(INDEX('Ein- und Auszahlungen'!B:B,MATCH(A220,'Ein- und Auszahlungen'!A:A,0)),0)</f>
        <v>0</v>
      </c>
      <c r="C220" s="34">
        <f t="shared" si="15"/>
        <v>1.4246778661280071</v>
      </c>
      <c r="D220" s="34">
        <f>SUM(C$21:C220)</f>
        <v>276.57310060057875</v>
      </c>
      <c r="E220" s="34">
        <f t="shared" si="16"/>
        <v>10401.573100600577</v>
      </c>
      <c r="F220" s="34">
        <f>IF(AND(OR(MONTH(A220) = MONTH(A$21), MONTH(A220) = MOD(MONTH(A$21)+6, 12)), DAY(A220) = DAY(A$21)),AVERAGEIF(A$21:A219,"&gt;"&amp; A220 - _xlfn.DAYS(A220,DATE(YEAR(A220),MONTH(A220)-6,DAY(A220))),H$21:H219)*G$3/2,0)</f>
        <v>0</v>
      </c>
      <c r="G220" s="34">
        <f>SUM(F$21:F220)</f>
        <v>250</v>
      </c>
      <c r="H220" s="34">
        <f t="shared" si="17"/>
        <v>10375</v>
      </c>
      <c r="I220" s="34">
        <f>IF(AND(MONTH(A220) = MONTH(A$21), DAY(A220) = DAY(A$21)),AVERAGEIF(A$21:A219,"&gt;"&amp; A220 - _xlfn.DAYS(DATE(YEAR(A220)+1,1,1),DATE(YEAR(A220),1,1)),K$21:K219)*G$3,0)</f>
        <v>0</v>
      </c>
      <c r="J220" s="34">
        <f>SUM(I$21:I220)</f>
        <v>0</v>
      </c>
      <c r="K220" s="34">
        <f t="shared" si="18"/>
        <v>10125</v>
      </c>
    </row>
    <row r="221" spans="1:11" x14ac:dyDescent="0.25">
      <c r="A221" s="20">
        <f t="shared" si="19"/>
        <v>40379</v>
      </c>
      <c r="B221" s="33">
        <f>_xlfn.IFNA(INDEX('Ein- und Auszahlungen'!B:B,MATCH(A221,'Ein- und Auszahlungen'!A:A,0)),0)</f>
        <v>0</v>
      </c>
      <c r="C221" s="34">
        <f t="shared" si="15"/>
        <v>1.4248730274795314</v>
      </c>
      <c r="D221" s="34">
        <f>SUM(C$21:C221)</f>
        <v>277.99797362805828</v>
      </c>
      <c r="E221" s="34">
        <f t="shared" si="16"/>
        <v>10402.997973628057</v>
      </c>
      <c r="F221" s="34">
        <f>IF(AND(OR(MONTH(A221) = MONTH(A$21), MONTH(A221) = MOD(MONTH(A$21)+6, 12)), DAY(A221) = DAY(A$21)),AVERAGEIF(A$21:A220,"&gt;"&amp; A221 - _xlfn.DAYS(A221,DATE(YEAR(A221),MONTH(A221)-6,DAY(A221))),H$21:H220)*G$3/2,0)</f>
        <v>0</v>
      </c>
      <c r="G221" s="34">
        <f>SUM(F$21:F221)</f>
        <v>250</v>
      </c>
      <c r="H221" s="34">
        <f t="shared" si="17"/>
        <v>10375</v>
      </c>
      <c r="I221" s="34">
        <f>IF(AND(MONTH(A221) = MONTH(A$21), DAY(A221) = DAY(A$21)),AVERAGEIF(A$21:A220,"&gt;"&amp; A221 - _xlfn.DAYS(DATE(YEAR(A221)+1,1,1),DATE(YEAR(A221),1,1)),K$21:K220)*G$3,0)</f>
        <v>0</v>
      </c>
      <c r="J221" s="34">
        <f>SUM(I$21:I221)</f>
        <v>0</v>
      </c>
      <c r="K221" s="34">
        <f t="shared" si="18"/>
        <v>10125</v>
      </c>
    </row>
    <row r="222" spans="1:11" x14ac:dyDescent="0.25">
      <c r="A222" s="20">
        <f t="shared" si="19"/>
        <v>40380</v>
      </c>
      <c r="B222" s="33">
        <f>_xlfn.IFNA(INDEX('Ein- und Auszahlungen'!B:B,MATCH(A222,'Ein- und Auszahlungen'!A:A,0)),0)</f>
        <v>0</v>
      </c>
      <c r="C222" s="34">
        <f t="shared" si="15"/>
        <v>1.4250682155654872</v>
      </c>
      <c r="D222" s="34">
        <f>SUM(C$21:C222)</f>
        <v>279.42304184362376</v>
      </c>
      <c r="E222" s="34">
        <f t="shared" si="16"/>
        <v>10404.423041843622</v>
      </c>
      <c r="F222" s="34">
        <f>IF(AND(OR(MONTH(A222) = MONTH(A$21), MONTH(A222) = MOD(MONTH(A$21)+6, 12)), DAY(A222) = DAY(A$21)),AVERAGEIF(A$21:A221,"&gt;"&amp; A222 - _xlfn.DAYS(A222,DATE(YEAR(A222),MONTH(A222)-6,DAY(A222))),H$21:H221)*G$3/2,0)</f>
        <v>0</v>
      </c>
      <c r="G222" s="34">
        <f>SUM(F$21:F222)</f>
        <v>250</v>
      </c>
      <c r="H222" s="34">
        <f t="shared" si="17"/>
        <v>10375</v>
      </c>
      <c r="I222" s="34">
        <f>IF(AND(MONTH(A222) = MONTH(A$21), DAY(A222) = DAY(A$21)),AVERAGEIF(A$21:A221,"&gt;"&amp; A222 - _xlfn.DAYS(DATE(YEAR(A222)+1,1,1),DATE(YEAR(A222),1,1)),K$21:K221)*G$3,0)</f>
        <v>0</v>
      </c>
      <c r="J222" s="34">
        <f>SUM(I$21:I222)</f>
        <v>0</v>
      </c>
      <c r="K222" s="34">
        <f t="shared" si="18"/>
        <v>10125</v>
      </c>
    </row>
    <row r="223" spans="1:11" x14ac:dyDescent="0.25">
      <c r="A223" s="20">
        <f t="shared" si="19"/>
        <v>40381</v>
      </c>
      <c r="B223" s="33">
        <f>_xlfn.IFNA(INDEX('Ein- und Auszahlungen'!B:B,MATCH(A223,'Ein- und Auszahlungen'!A:A,0)),0)</f>
        <v>0</v>
      </c>
      <c r="C223" s="34">
        <f t="shared" si="15"/>
        <v>1.4252634303895373</v>
      </c>
      <c r="D223" s="34">
        <f>SUM(C$21:C223)</f>
        <v>280.84830527401328</v>
      </c>
      <c r="E223" s="34">
        <f t="shared" si="16"/>
        <v>10405.848305274012</v>
      </c>
      <c r="F223" s="34">
        <f>IF(AND(OR(MONTH(A223) = MONTH(A$21), MONTH(A223) = MOD(MONTH(A$21)+6, 12)), DAY(A223) = DAY(A$21)),AVERAGEIF(A$21:A222,"&gt;"&amp; A223 - _xlfn.DAYS(A223,DATE(YEAR(A223),MONTH(A223)-6,DAY(A223))),H$21:H222)*G$3/2,0)</f>
        <v>0</v>
      </c>
      <c r="G223" s="34">
        <f>SUM(F$21:F223)</f>
        <v>250</v>
      </c>
      <c r="H223" s="34">
        <f t="shared" si="17"/>
        <v>10375</v>
      </c>
      <c r="I223" s="34">
        <f>IF(AND(MONTH(A223) = MONTH(A$21), DAY(A223) = DAY(A$21)),AVERAGEIF(A$21:A222,"&gt;"&amp; A223 - _xlfn.DAYS(DATE(YEAR(A223)+1,1,1),DATE(YEAR(A223),1,1)),K$21:K222)*G$3,0)</f>
        <v>0</v>
      </c>
      <c r="J223" s="34">
        <f>SUM(I$21:I223)</f>
        <v>0</v>
      </c>
      <c r="K223" s="34">
        <f t="shared" si="18"/>
        <v>10125</v>
      </c>
    </row>
    <row r="224" spans="1:11" x14ac:dyDescent="0.25">
      <c r="A224" s="20">
        <f t="shared" si="19"/>
        <v>40382</v>
      </c>
      <c r="B224" s="33">
        <f>_xlfn.IFNA(INDEX('Ein- und Auszahlungen'!B:B,MATCH(A224,'Ein- und Auszahlungen'!A:A,0)),0)</f>
        <v>0</v>
      </c>
      <c r="C224" s="34">
        <f t="shared" si="15"/>
        <v>1.4254586719553441</v>
      </c>
      <c r="D224" s="34">
        <f>SUM(C$21:C224)</f>
        <v>282.27376394596865</v>
      </c>
      <c r="E224" s="34">
        <f t="shared" si="16"/>
        <v>10407.273763945968</v>
      </c>
      <c r="F224" s="34">
        <f>IF(AND(OR(MONTH(A224) = MONTH(A$21), MONTH(A224) = MOD(MONTH(A$21)+6, 12)), DAY(A224) = DAY(A$21)),AVERAGEIF(A$21:A223,"&gt;"&amp; A224 - _xlfn.DAYS(A224,DATE(YEAR(A224),MONTH(A224)-6,DAY(A224))),H$21:H223)*G$3/2,0)</f>
        <v>0</v>
      </c>
      <c r="G224" s="34">
        <f>SUM(F$21:F224)</f>
        <v>250</v>
      </c>
      <c r="H224" s="34">
        <f t="shared" si="17"/>
        <v>10375</v>
      </c>
      <c r="I224" s="34">
        <f>IF(AND(MONTH(A224) = MONTH(A$21), DAY(A224) = DAY(A$21)),AVERAGEIF(A$21:A223,"&gt;"&amp; A224 - _xlfn.DAYS(DATE(YEAR(A224)+1,1,1),DATE(YEAR(A224),1,1)),K$21:K223)*G$3,0)</f>
        <v>0</v>
      </c>
      <c r="J224" s="34">
        <f>SUM(I$21:I224)</f>
        <v>0</v>
      </c>
      <c r="K224" s="34">
        <f t="shared" si="18"/>
        <v>10125</v>
      </c>
    </row>
    <row r="225" spans="1:11" x14ac:dyDescent="0.25">
      <c r="A225" s="20">
        <f t="shared" si="19"/>
        <v>40383</v>
      </c>
      <c r="B225" s="33">
        <f>_xlfn.IFNA(INDEX('Ein- und Auszahlungen'!B:B,MATCH(A225,'Ein- und Auszahlungen'!A:A,0)),0)</f>
        <v>0</v>
      </c>
      <c r="C225" s="34">
        <f t="shared" si="15"/>
        <v>1.4256539402665711</v>
      </c>
      <c r="D225" s="34">
        <f>SUM(C$21:C225)</f>
        <v>283.69941788623521</v>
      </c>
      <c r="E225" s="34">
        <f t="shared" si="16"/>
        <v>10408.699417886235</v>
      </c>
      <c r="F225" s="34">
        <f>IF(AND(OR(MONTH(A225) = MONTH(A$21), MONTH(A225) = MOD(MONTH(A$21)+6, 12)), DAY(A225) = DAY(A$21)),AVERAGEIF(A$21:A224,"&gt;"&amp; A225 - _xlfn.DAYS(A225,DATE(YEAR(A225),MONTH(A225)-6,DAY(A225))),H$21:H224)*G$3/2,0)</f>
        <v>0</v>
      </c>
      <c r="G225" s="34">
        <f>SUM(F$21:F225)</f>
        <v>250</v>
      </c>
      <c r="H225" s="34">
        <f t="shared" si="17"/>
        <v>10375</v>
      </c>
      <c r="I225" s="34">
        <f>IF(AND(MONTH(A225) = MONTH(A$21), DAY(A225) = DAY(A$21)),AVERAGEIF(A$21:A224,"&gt;"&amp; A225 - _xlfn.DAYS(DATE(YEAR(A225)+1,1,1),DATE(YEAR(A225),1,1)),K$21:K224)*G$3,0)</f>
        <v>0</v>
      </c>
      <c r="J225" s="34">
        <f>SUM(I$21:I225)</f>
        <v>0</v>
      </c>
      <c r="K225" s="34">
        <f t="shared" si="18"/>
        <v>10125</v>
      </c>
    </row>
    <row r="226" spans="1:11" x14ac:dyDescent="0.25">
      <c r="A226" s="20">
        <f t="shared" si="19"/>
        <v>40384</v>
      </c>
      <c r="B226" s="33">
        <f>_xlfn.IFNA(INDEX('Ein- und Auszahlungen'!B:B,MATCH(A226,'Ein- und Auszahlungen'!A:A,0)),0)</f>
        <v>0</v>
      </c>
      <c r="C226" s="34">
        <f t="shared" si="15"/>
        <v>1.4258492353268815</v>
      </c>
      <c r="D226" s="34">
        <f>SUM(C$21:C226)</f>
        <v>285.1252671215621</v>
      </c>
      <c r="E226" s="34">
        <f t="shared" si="16"/>
        <v>10410.125267121563</v>
      </c>
      <c r="F226" s="34">
        <f>IF(AND(OR(MONTH(A226) = MONTH(A$21), MONTH(A226) = MOD(MONTH(A$21)+6, 12)), DAY(A226) = DAY(A$21)),AVERAGEIF(A$21:A225,"&gt;"&amp; A226 - _xlfn.DAYS(A226,DATE(YEAR(A226),MONTH(A226)-6,DAY(A226))),H$21:H225)*G$3/2,0)</f>
        <v>0</v>
      </c>
      <c r="G226" s="34">
        <f>SUM(F$21:F226)</f>
        <v>250</v>
      </c>
      <c r="H226" s="34">
        <f t="shared" si="17"/>
        <v>10375</v>
      </c>
      <c r="I226" s="34">
        <f>IF(AND(MONTH(A226) = MONTH(A$21), DAY(A226) = DAY(A$21)),AVERAGEIF(A$21:A225,"&gt;"&amp; A226 - _xlfn.DAYS(DATE(YEAR(A226)+1,1,1),DATE(YEAR(A226),1,1)),K$21:K225)*G$3,0)</f>
        <v>0</v>
      </c>
      <c r="J226" s="34">
        <f>SUM(I$21:I226)</f>
        <v>0</v>
      </c>
      <c r="K226" s="34">
        <f t="shared" si="18"/>
        <v>10125</v>
      </c>
    </row>
    <row r="227" spans="1:11" x14ac:dyDescent="0.25">
      <c r="A227" s="20">
        <f t="shared" si="19"/>
        <v>40385</v>
      </c>
      <c r="B227" s="33">
        <f>_xlfn.IFNA(INDEX('Ein- und Auszahlungen'!B:B,MATCH(A227,'Ein- und Auszahlungen'!A:A,0)),0)</f>
        <v>0</v>
      </c>
      <c r="C227" s="34">
        <f t="shared" si="15"/>
        <v>1.4260445571399403</v>
      </c>
      <c r="D227" s="34">
        <f>SUM(C$21:C227)</f>
        <v>286.55131167870206</v>
      </c>
      <c r="E227" s="34">
        <f t="shared" si="16"/>
        <v>10411.551311678702</v>
      </c>
      <c r="F227" s="34">
        <f>IF(AND(OR(MONTH(A227) = MONTH(A$21), MONTH(A227) = MOD(MONTH(A$21)+6, 12)), DAY(A227) = DAY(A$21)),AVERAGEIF(A$21:A226,"&gt;"&amp; A227 - _xlfn.DAYS(A227,DATE(YEAR(A227),MONTH(A227)-6,DAY(A227))),H$21:H226)*G$3/2,0)</f>
        <v>0</v>
      </c>
      <c r="G227" s="34">
        <f>SUM(F$21:F227)</f>
        <v>250</v>
      </c>
      <c r="H227" s="34">
        <f t="shared" si="17"/>
        <v>10375</v>
      </c>
      <c r="I227" s="34">
        <f>IF(AND(MONTH(A227) = MONTH(A$21), DAY(A227) = DAY(A$21)),AVERAGEIF(A$21:A226,"&gt;"&amp; A227 - _xlfn.DAYS(DATE(YEAR(A227)+1,1,1),DATE(YEAR(A227),1,1)),K$21:K226)*G$3,0)</f>
        <v>0</v>
      </c>
      <c r="J227" s="34">
        <f>SUM(I$21:I227)</f>
        <v>0</v>
      </c>
      <c r="K227" s="34">
        <f t="shared" si="18"/>
        <v>10125</v>
      </c>
    </row>
    <row r="228" spans="1:11" x14ac:dyDescent="0.25">
      <c r="A228" s="20">
        <f t="shared" si="19"/>
        <v>40386</v>
      </c>
      <c r="B228" s="33">
        <f>_xlfn.IFNA(INDEX('Ein- und Auszahlungen'!B:B,MATCH(A228,'Ein- und Auszahlungen'!A:A,0)),0)</f>
        <v>0</v>
      </c>
      <c r="C228" s="34">
        <f t="shared" si="15"/>
        <v>1.4262399057094113</v>
      </c>
      <c r="D228" s="34">
        <f>SUM(C$21:C228)</f>
        <v>287.97755158441146</v>
      </c>
      <c r="E228" s="34">
        <f t="shared" si="16"/>
        <v>10412.977551584412</v>
      </c>
      <c r="F228" s="34">
        <f>IF(AND(OR(MONTH(A228) = MONTH(A$21), MONTH(A228) = MOD(MONTH(A$21)+6, 12)), DAY(A228) = DAY(A$21)),AVERAGEIF(A$21:A227,"&gt;"&amp; A228 - _xlfn.DAYS(A228,DATE(YEAR(A228),MONTH(A228)-6,DAY(A228))),H$21:H227)*G$3/2,0)</f>
        <v>0</v>
      </c>
      <c r="G228" s="34">
        <f>SUM(F$21:F228)</f>
        <v>250</v>
      </c>
      <c r="H228" s="34">
        <f t="shared" si="17"/>
        <v>10375</v>
      </c>
      <c r="I228" s="34">
        <f>IF(AND(MONTH(A228) = MONTH(A$21), DAY(A228) = DAY(A$21)),AVERAGEIF(A$21:A227,"&gt;"&amp; A228 - _xlfn.DAYS(DATE(YEAR(A228)+1,1,1),DATE(YEAR(A228),1,1)),K$21:K227)*G$3,0)</f>
        <v>0</v>
      </c>
      <c r="J228" s="34">
        <f>SUM(I$21:I228)</f>
        <v>0</v>
      </c>
      <c r="K228" s="34">
        <f t="shared" si="18"/>
        <v>10125</v>
      </c>
    </row>
    <row r="229" spans="1:11" x14ac:dyDescent="0.25">
      <c r="A229" s="20">
        <f t="shared" si="19"/>
        <v>40387</v>
      </c>
      <c r="B229" s="33">
        <f>_xlfn.IFNA(INDEX('Ein- und Auszahlungen'!B:B,MATCH(A229,'Ein- und Auszahlungen'!A:A,0)),0)</f>
        <v>0</v>
      </c>
      <c r="C229" s="34">
        <f t="shared" si="15"/>
        <v>1.4264352810389607</v>
      </c>
      <c r="D229" s="34">
        <f>SUM(C$21:C229)</f>
        <v>289.40398686545041</v>
      </c>
      <c r="E229" s="34">
        <f t="shared" si="16"/>
        <v>10414.403986865451</v>
      </c>
      <c r="F229" s="34">
        <f>IF(AND(OR(MONTH(A229) = MONTH(A$21), MONTH(A229) = MOD(MONTH(A$21)+6, 12)), DAY(A229) = DAY(A$21)),AVERAGEIF(A$21:A228,"&gt;"&amp; A229 - _xlfn.DAYS(A229,DATE(YEAR(A229),MONTH(A229)-6,DAY(A229))),H$21:H228)*G$3/2,0)</f>
        <v>0</v>
      </c>
      <c r="G229" s="34">
        <f>SUM(F$21:F229)</f>
        <v>250</v>
      </c>
      <c r="H229" s="34">
        <f t="shared" si="17"/>
        <v>10375</v>
      </c>
      <c r="I229" s="34">
        <f>IF(AND(MONTH(A229) = MONTH(A$21), DAY(A229) = DAY(A$21)),AVERAGEIF(A$21:A228,"&gt;"&amp; A229 - _xlfn.DAYS(DATE(YEAR(A229)+1,1,1),DATE(YEAR(A229),1,1)),K$21:K228)*G$3,0)</f>
        <v>0</v>
      </c>
      <c r="J229" s="34">
        <f>SUM(I$21:I229)</f>
        <v>0</v>
      </c>
      <c r="K229" s="34">
        <f t="shared" si="18"/>
        <v>10125</v>
      </c>
    </row>
    <row r="230" spans="1:11" x14ac:dyDescent="0.25">
      <c r="A230" s="20">
        <f t="shared" si="19"/>
        <v>40388</v>
      </c>
      <c r="B230" s="33">
        <f>_xlfn.IFNA(INDEX('Ein- und Auszahlungen'!B:B,MATCH(A230,'Ein- und Auszahlungen'!A:A,0)),0)</f>
        <v>0</v>
      </c>
      <c r="C230" s="34">
        <f t="shared" si="15"/>
        <v>1.4266306831322537</v>
      </c>
      <c r="D230" s="34">
        <f>SUM(C$21:C230)</f>
        <v>290.83061754858267</v>
      </c>
      <c r="E230" s="34">
        <f t="shared" si="16"/>
        <v>10415.830617548583</v>
      </c>
      <c r="F230" s="34">
        <f>IF(AND(OR(MONTH(A230) = MONTH(A$21), MONTH(A230) = MOD(MONTH(A$21)+6, 12)), DAY(A230) = DAY(A$21)),AVERAGEIF(A$21:A229,"&gt;"&amp; A230 - _xlfn.DAYS(A230,DATE(YEAR(A230),MONTH(A230)-6,DAY(A230))),H$21:H229)*G$3/2,0)</f>
        <v>0</v>
      </c>
      <c r="G230" s="34">
        <f>SUM(F$21:F230)</f>
        <v>250</v>
      </c>
      <c r="H230" s="34">
        <f t="shared" si="17"/>
        <v>10375</v>
      </c>
      <c r="I230" s="34">
        <f>IF(AND(MONTH(A230) = MONTH(A$21), DAY(A230) = DAY(A$21)),AVERAGEIF(A$21:A229,"&gt;"&amp; A230 - _xlfn.DAYS(DATE(YEAR(A230)+1,1,1),DATE(YEAR(A230),1,1)),K$21:K229)*G$3,0)</f>
        <v>0</v>
      </c>
      <c r="J230" s="34">
        <f>SUM(I$21:I230)</f>
        <v>0</v>
      </c>
      <c r="K230" s="34">
        <f t="shared" si="18"/>
        <v>10125</v>
      </c>
    </row>
    <row r="231" spans="1:11" x14ac:dyDescent="0.25">
      <c r="A231" s="20">
        <f t="shared" si="19"/>
        <v>40389</v>
      </c>
      <c r="B231" s="33">
        <f>_xlfn.IFNA(INDEX('Ein- und Auszahlungen'!B:B,MATCH(A231,'Ein- und Auszahlungen'!A:A,0)),0)</f>
        <v>0</v>
      </c>
      <c r="C231" s="34">
        <f t="shared" si="15"/>
        <v>1.4268261119929566</v>
      </c>
      <c r="D231" s="34">
        <f>SUM(C$21:C231)</f>
        <v>292.25744366057563</v>
      </c>
      <c r="E231" s="34">
        <f t="shared" si="16"/>
        <v>10417.257443660576</v>
      </c>
      <c r="F231" s="34">
        <f>IF(AND(OR(MONTH(A231) = MONTH(A$21), MONTH(A231) = MOD(MONTH(A$21)+6, 12)), DAY(A231) = DAY(A$21)),AVERAGEIF(A$21:A230,"&gt;"&amp; A231 - _xlfn.DAYS(A231,DATE(YEAR(A231),MONTH(A231)-6,DAY(A231))),H$21:H230)*G$3/2,0)</f>
        <v>0</v>
      </c>
      <c r="G231" s="34">
        <f>SUM(F$21:F231)</f>
        <v>250</v>
      </c>
      <c r="H231" s="34">
        <f t="shared" si="17"/>
        <v>10375</v>
      </c>
      <c r="I231" s="34">
        <f>IF(AND(MONTH(A231) = MONTH(A$21), DAY(A231) = DAY(A$21)),AVERAGEIF(A$21:A230,"&gt;"&amp; A231 - _xlfn.DAYS(DATE(YEAR(A231)+1,1,1),DATE(YEAR(A231),1,1)),K$21:K230)*G$3,0)</f>
        <v>0</v>
      </c>
      <c r="J231" s="34">
        <f>SUM(I$21:I231)</f>
        <v>0</v>
      </c>
      <c r="K231" s="34">
        <f t="shared" si="18"/>
        <v>10125</v>
      </c>
    </row>
    <row r="232" spans="1:11" x14ac:dyDescent="0.25">
      <c r="A232" s="20">
        <f t="shared" si="19"/>
        <v>40390</v>
      </c>
      <c r="B232" s="33">
        <f>_xlfn.IFNA(INDEX('Ein- und Auszahlungen'!B:B,MATCH(A232,'Ein- und Auszahlungen'!A:A,0)),0)</f>
        <v>0</v>
      </c>
      <c r="C232" s="34">
        <f t="shared" si="15"/>
        <v>1.4270215676247364</v>
      </c>
      <c r="D232" s="34">
        <f>SUM(C$21:C232)</f>
        <v>293.68446522820039</v>
      </c>
      <c r="E232" s="34">
        <f t="shared" si="16"/>
        <v>10418.6844652282</v>
      </c>
      <c r="F232" s="34">
        <f>IF(AND(OR(MONTH(A232) = MONTH(A$21), MONTH(A232) = MOD(MONTH(A$21)+6, 12)), DAY(A232) = DAY(A$21)),AVERAGEIF(A$21:A231,"&gt;"&amp; A232 - _xlfn.DAYS(A232,DATE(YEAR(A232),MONTH(A232)-6,DAY(A232))),H$21:H231)*G$3/2,0)</f>
        <v>0</v>
      </c>
      <c r="G232" s="34">
        <f>SUM(F$21:F232)</f>
        <v>250</v>
      </c>
      <c r="H232" s="34">
        <f t="shared" si="17"/>
        <v>10375</v>
      </c>
      <c r="I232" s="34">
        <f>IF(AND(MONTH(A232) = MONTH(A$21), DAY(A232) = DAY(A$21)),AVERAGEIF(A$21:A231,"&gt;"&amp; A232 - _xlfn.DAYS(DATE(YEAR(A232)+1,1,1),DATE(YEAR(A232),1,1)),K$21:K231)*G$3,0)</f>
        <v>0</v>
      </c>
      <c r="J232" s="34">
        <f>SUM(I$21:I232)</f>
        <v>0</v>
      </c>
      <c r="K232" s="34">
        <f t="shared" si="18"/>
        <v>10125</v>
      </c>
    </row>
    <row r="233" spans="1:11" x14ac:dyDescent="0.25">
      <c r="A233" s="20">
        <f t="shared" si="19"/>
        <v>40391</v>
      </c>
      <c r="B233" s="33">
        <f>_xlfn.IFNA(INDEX('Ein- und Auszahlungen'!B:B,MATCH(A233,'Ein- und Auszahlungen'!A:A,0)),0)</f>
        <v>0</v>
      </c>
      <c r="C233" s="34">
        <f t="shared" si="15"/>
        <v>1.4272170500312602</v>
      </c>
      <c r="D233" s="34">
        <f>SUM(C$21:C233)</f>
        <v>295.11168227823168</v>
      </c>
      <c r="E233" s="34">
        <f t="shared" si="16"/>
        <v>10420.111682278231</v>
      </c>
      <c r="F233" s="34">
        <f>IF(AND(OR(MONTH(A233) = MONTH(A$21), MONTH(A233) = MOD(MONTH(A$21)+6, 12)), DAY(A233) = DAY(A$21)),AVERAGEIF(A$21:A232,"&gt;"&amp; A233 - _xlfn.DAYS(A233,DATE(YEAR(A233),MONTH(A233)-6,DAY(A233))),H$21:H232)*G$3/2,0)</f>
        <v>0</v>
      </c>
      <c r="G233" s="34">
        <f>SUM(F$21:F233)</f>
        <v>250</v>
      </c>
      <c r="H233" s="34">
        <f t="shared" si="17"/>
        <v>10375</v>
      </c>
      <c r="I233" s="34">
        <f>IF(AND(MONTH(A233) = MONTH(A$21), DAY(A233) = DAY(A$21)),AVERAGEIF(A$21:A232,"&gt;"&amp; A233 - _xlfn.DAYS(DATE(YEAR(A233)+1,1,1),DATE(YEAR(A233),1,1)),K$21:K232)*G$3,0)</f>
        <v>0</v>
      </c>
      <c r="J233" s="34">
        <f>SUM(I$21:I233)</f>
        <v>0</v>
      </c>
      <c r="K233" s="34">
        <f t="shared" si="18"/>
        <v>10125</v>
      </c>
    </row>
    <row r="234" spans="1:11" x14ac:dyDescent="0.25">
      <c r="A234" s="20">
        <f t="shared" si="19"/>
        <v>40392</v>
      </c>
      <c r="B234" s="33">
        <f>_xlfn.IFNA(INDEX('Ein- und Auszahlungen'!B:B,MATCH(A234,'Ein- und Auszahlungen'!A:A,0)),0)</f>
        <v>0</v>
      </c>
      <c r="C234" s="34">
        <f t="shared" si="15"/>
        <v>1.4274125592161961</v>
      </c>
      <c r="D234" s="34">
        <f>SUM(C$21:C234)</f>
        <v>296.53909483744786</v>
      </c>
      <c r="E234" s="34">
        <f t="shared" si="16"/>
        <v>10421.539094837448</v>
      </c>
      <c r="F234" s="34">
        <f>IF(AND(OR(MONTH(A234) = MONTH(A$21), MONTH(A234) = MOD(MONTH(A$21)+6, 12)), DAY(A234) = DAY(A$21)),AVERAGEIF(A$21:A233,"&gt;"&amp; A234 - _xlfn.DAYS(A234,DATE(YEAR(A234),MONTH(A234)-6,DAY(A234))),H$21:H233)*G$3/2,0)</f>
        <v>0</v>
      </c>
      <c r="G234" s="34">
        <f>SUM(F$21:F234)</f>
        <v>250</v>
      </c>
      <c r="H234" s="34">
        <f t="shared" si="17"/>
        <v>10375</v>
      </c>
      <c r="I234" s="34">
        <f>IF(AND(MONTH(A234) = MONTH(A$21), DAY(A234) = DAY(A$21)),AVERAGEIF(A$21:A233,"&gt;"&amp; A234 - _xlfn.DAYS(DATE(YEAR(A234)+1,1,1),DATE(YEAR(A234),1,1)),K$21:K233)*G$3,0)</f>
        <v>0</v>
      </c>
      <c r="J234" s="34">
        <f>SUM(I$21:I234)</f>
        <v>0</v>
      </c>
      <c r="K234" s="34">
        <f t="shared" si="18"/>
        <v>10125</v>
      </c>
    </row>
    <row r="235" spans="1:11" x14ac:dyDescent="0.25">
      <c r="A235" s="20">
        <f t="shared" si="19"/>
        <v>40393</v>
      </c>
      <c r="B235" s="33">
        <f>_xlfn.IFNA(INDEX('Ein- und Auszahlungen'!B:B,MATCH(A235,'Ein- und Auszahlungen'!A:A,0)),0)</f>
        <v>0</v>
      </c>
      <c r="C235" s="34">
        <f t="shared" si="15"/>
        <v>1.4276080951832122</v>
      </c>
      <c r="D235" s="34">
        <f>SUM(C$21:C235)</f>
        <v>297.96670293263105</v>
      </c>
      <c r="E235" s="34">
        <f t="shared" si="16"/>
        <v>10422.966702932632</v>
      </c>
      <c r="F235" s="34">
        <f>IF(AND(OR(MONTH(A235) = MONTH(A$21), MONTH(A235) = MOD(MONTH(A$21)+6, 12)), DAY(A235) = DAY(A$21)),AVERAGEIF(A$21:A234,"&gt;"&amp; A235 - _xlfn.DAYS(A235,DATE(YEAR(A235),MONTH(A235)-6,DAY(A235))),H$21:H234)*G$3/2,0)</f>
        <v>0</v>
      </c>
      <c r="G235" s="34">
        <f>SUM(F$21:F235)</f>
        <v>250</v>
      </c>
      <c r="H235" s="34">
        <f t="shared" si="17"/>
        <v>10375</v>
      </c>
      <c r="I235" s="34">
        <f>IF(AND(MONTH(A235) = MONTH(A$21), DAY(A235) = DAY(A$21)),AVERAGEIF(A$21:A234,"&gt;"&amp; A235 - _xlfn.DAYS(DATE(YEAR(A235)+1,1,1),DATE(YEAR(A235),1,1)),K$21:K234)*G$3,0)</f>
        <v>0</v>
      </c>
      <c r="J235" s="34">
        <f>SUM(I$21:I235)</f>
        <v>0</v>
      </c>
      <c r="K235" s="34">
        <f t="shared" si="18"/>
        <v>10125</v>
      </c>
    </row>
    <row r="236" spans="1:11" x14ac:dyDescent="0.25">
      <c r="A236" s="20">
        <f t="shared" si="19"/>
        <v>40394</v>
      </c>
      <c r="B236" s="33">
        <f>_xlfn.IFNA(INDEX('Ein- und Auszahlungen'!B:B,MATCH(A236,'Ein- und Auszahlungen'!A:A,0)),0)</f>
        <v>0</v>
      </c>
      <c r="C236" s="34">
        <f t="shared" si="15"/>
        <v>1.4278036579359772</v>
      </c>
      <c r="D236" s="34">
        <f>SUM(C$21:C236)</f>
        <v>299.394506590567</v>
      </c>
      <c r="E236" s="34">
        <f t="shared" si="16"/>
        <v>10424.394506590568</v>
      </c>
      <c r="F236" s="34">
        <f>IF(AND(OR(MONTH(A236) = MONTH(A$21), MONTH(A236) = MOD(MONTH(A$21)+6, 12)), DAY(A236) = DAY(A$21)),AVERAGEIF(A$21:A235,"&gt;"&amp; A236 - _xlfn.DAYS(A236,DATE(YEAR(A236),MONTH(A236)-6,DAY(A236))),H$21:H235)*G$3/2,0)</f>
        <v>0</v>
      </c>
      <c r="G236" s="34">
        <f>SUM(F$21:F236)</f>
        <v>250</v>
      </c>
      <c r="H236" s="34">
        <f t="shared" si="17"/>
        <v>10375</v>
      </c>
      <c r="I236" s="34">
        <f>IF(AND(MONTH(A236) = MONTH(A$21), DAY(A236) = DAY(A$21)),AVERAGEIF(A$21:A235,"&gt;"&amp; A236 - _xlfn.DAYS(DATE(YEAR(A236)+1,1,1),DATE(YEAR(A236),1,1)),K$21:K235)*G$3,0)</f>
        <v>0</v>
      </c>
      <c r="J236" s="34">
        <f>SUM(I$21:I236)</f>
        <v>0</v>
      </c>
      <c r="K236" s="34">
        <f t="shared" si="18"/>
        <v>10125</v>
      </c>
    </row>
    <row r="237" spans="1:11" x14ac:dyDescent="0.25">
      <c r="A237" s="20">
        <f t="shared" si="19"/>
        <v>40395</v>
      </c>
      <c r="B237" s="33">
        <f>_xlfn.IFNA(INDEX('Ein- und Auszahlungen'!B:B,MATCH(A237,'Ein- und Auszahlungen'!A:A,0)),0)</f>
        <v>0</v>
      </c>
      <c r="C237" s="34">
        <f t="shared" si="15"/>
        <v>1.42799924747816</v>
      </c>
      <c r="D237" s="34">
        <f>SUM(C$21:C237)</f>
        <v>300.82250583804517</v>
      </c>
      <c r="E237" s="34">
        <f t="shared" si="16"/>
        <v>10425.822505838047</v>
      </c>
      <c r="F237" s="34">
        <f>IF(AND(OR(MONTH(A237) = MONTH(A$21), MONTH(A237) = MOD(MONTH(A$21)+6, 12)), DAY(A237) = DAY(A$21)),AVERAGEIF(A$21:A236,"&gt;"&amp; A237 - _xlfn.DAYS(A237,DATE(YEAR(A237),MONTH(A237)-6,DAY(A237))),H$21:H236)*G$3/2,0)</f>
        <v>0</v>
      </c>
      <c r="G237" s="34">
        <f>SUM(F$21:F237)</f>
        <v>250</v>
      </c>
      <c r="H237" s="34">
        <f t="shared" si="17"/>
        <v>10375</v>
      </c>
      <c r="I237" s="34">
        <f>IF(AND(MONTH(A237) = MONTH(A$21), DAY(A237) = DAY(A$21)),AVERAGEIF(A$21:A236,"&gt;"&amp; A237 - _xlfn.DAYS(DATE(YEAR(A237)+1,1,1),DATE(YEAR(A237),1,1)),K$21:K236)*G$3,0)</f>
        <v>0</v>
      </c>
      <c r="J237" s="34">
        <f>SUM(I$21:I237)</f>
        <v>0</v>
      </c>
      <c r="K237" s="34">
        <f t="shared" si="18"/>
        <v>10125</v>
      </c>
    </row>
    <row r="238" spans="1:11" x14ac:dyDescent="0.25">
      <c r="A238" s="20">
        <f t="shared" si="19"/>
        <v>40396</v>
      </c>
      <c r="B238" s="33">
        <f>_xlfn.IFNA(INDEX('Ein- und Auszahlungen'!B:B,MATCH(A238,'Ein- und Auszahlungen'!A:A,0)),0)</f>
        <v>0</v>
      </c>
      <c r="C238" s="34">
        <f t="shared" si="15"/>
        <v>1.4281948638134312</v>
      </c>
      <c r="D238" s="34">
        <f>SUM(C$21:C238)</f>
        <v>302.25070070185859</v>
      </c>
      <c r="E238" s="34">
        <f t="shared" si="16"/>
        <v>10427.250700701859</v>
      </c>
      <c r="F238" s="34">
        <f>IF(AND(OR(MONTH(A238) = MONTH(A$21), MONTH(A238) = MOD(MONTH(A$21)+6, 12)), DAY(A238) = DAY(A$21)),AVERAGEIF(A$21:A237,"&gt;"&amp; A238 - _xlfn.DAYS(A238,DATE(YEAR(A238),MONTH(A238)-6,DAY(A238))),H$21:H237)*G$3/2,0)</f>
        <v>0</v>
      </c>
      <c r="G238" s="34">
        <f>SUM(F$21:F238)</f>
        <v>250</v>
      </c>
      <c r="H238" s="34">
        <f t="shared" si="17"/>
        <v>10375</v>
      </c>
      <c r="I238" s="34">
        <f>IF(AND(MONTH(A238) = MONTH(A$21), DAY(A238) = DAY(A$21)),AVERAGEIF(A$21:A237,"&gt;"&amp; A238 - _xlfn.DAYS(DATE(YEAR(A238)+1,1,1),DATE(YEAR(A238),1,1)),K$21:K237)*G$3,0)</f>
        <v>0</v>
      </c>
      <c r="J238" s="34">
        <f>SUM(I$21:I238)</f>
        <v>0</v>
      </c>
      <c r="K238" s="34">
        <f t="shared" si="18"/>
        <v>10125</v>
      </c>
    </row>
    <row r="239" spans="1:11" x14ac:dyDescent="0.25">
      <c r="A239" s="20">
        <f t="shared" si="19"/>
        <v>40397</v>
      </c>
      <c r="B239" s="33">
        <f>_xlfn.IFNA(INDEX('Ein- und Auszahlungen'!B:B,MATCH(A239,'Ein- und Auszahlungen'!A:A,0)),0)</f>
        <v>0</v>
      </c>
      <c r="C239" s="34">
        <f t="shared" si="15"/>
        <v>1.4283905069454601</v>
      </c>
      <c r="D239" s="34">
        <f>SUM(C$21:C239)</f>
        <v>303.67909120880404</v>
      </c>
      <c r="E239" s="34">
        <f t="shared" si="16"/>
        <v>10428.679091208805</v>
      </c>
      <c r="F239" s="34">
        <f>IF(AND(OR(MONTH(A239) = MONTH(A$21), MONTH(A239) = MOD(MONTH(A$21)+6, 12)), DAY(A239) = DAY(A$21)),AVERAGEIF(A$21:A238,"&gt;"&amp; A239 - _xlfn.DAYS(A239,DATE(YEAR(A239),MONTH(A239)-6,DAY(A239))),H$21:H238)*G$3/2,0)</f>
        <v>0</v>
      </c>
      <c r="G239" s="34">
        <f>SUM(F$21:F239)</f>
        <v>250</v>
      </c>
      <c r="H239" s="34">
        <f t="shared" si="17"/>
        <v>10375</v>
      </c>
      <c r="I239" s="34">
        <f>IF(AND(MONTH(A239) = MONTH(A$21), DAY(A239) = DAY(A$21)),AVERAGEIF(A$21:A238,"&gt;"&amp; A239 - _xlfn.DAYS(DATE(YEAR(A239)+1,1,1),DATE(YEAR(A239),1,1)),K$21:K238)*G$3,0)</f>
        <v>0</v>
      </c>
      <c r="J239" s="34">
        <f>SUM(I$21:I239)</f>
        <v>0</v>
      </c>
      <c r="K239" s="34">
        <f t="shared" si="18"/>
        <v>10125</v>
      </c>
    </row>
    <row r="240" spans="1:11" x14ac:dyDescent="0.25">
      <c r="A240" s="20">
        <f t="shared" si="19"/>
        <v>40398</v>
      </c>
      <c r="B240" s="33">
        <f>_xlfn.IFNA(INDEX('Ein- und Auszahlungen'!B:B,MATCH(A240,'Ein- und Auszahlungen'!A:A,0)),0)</f>
        <v>0</v>
      </c>
      <c r="C240" s="34">
        <f t="shared" si="15"/>
        <v>1.4285861768779184</v>
      </c>
      <c r="D240" s="34">
        <f>SUM(C$21:C240)</f>
        <v>305.10767738568194</v>
      </c>
      <c r="E240" s="34">
        <f t="shared" si="16"/>
        <v>10430.107677385684</v>
      </c>
      <c r="F240" s="34">
        <f>IF(AND(OR(MONTH(A240) = MONTH(A$21), MONTH(A240) = MOD(MONTH(A$21)+6, 12)), DAY(A240) = DAY(A$21)),AVERAGEIF(A$21:A239,"&gt;"&amp; A240 - _xlfn.DAYS(A240,DATE(YEAR(A240),MONTH(A240)-6,DAY(A240))),H$21:H239)*G$3/2,0)</f>
        <v>0</v>
      </c>
      <c r="G240" s="34">
        <f>SUM(F$21:F240)</f>
        <v>250</v>
      </c>
      <c r="H240" s="34">
        <f t="shared" si="17"/>
        <v>10375</v>
      </c>
      <c r="I240" s="34">
        <f>IF(AND(MONTH(A240) = MONTH(A$21), DAY(A240) = DAY(A$21)),AVERAGEIF(A$21:A239,"&gt;"&amp; A240 - _xlfn.DAYS(DATE(YEAR(A240)+1,1,1),DATE(YEAR(A240),1,1)),K$21:K239)*G$3,0)</f>
        <v>0</v>
      </c>
      <c r="J240" s="34">
        <f>SUM(I$21:I240)</f>
        <v>0</v>
      </c>
      <c r="K240" s="34">
        <f t="shared" si="18"/>
        <v>10125</v>
      </c>
    </row>
    <row r="241" spans="1:11" x14ac:dyDescent="0.25">
      <c r="A241" s="20">
        <f t="shared" si="19"/>
        <v>40399</v>
      </c>
      <c r="B241" s="33">
        <f>_xlfn.IFNA(INDEX('Ein- und Auszahlungen'!B:B,MATCH(A241,'Ein- und Auszahlungen'!A:A,0)),0)</f>
        <v>0</v>
      </c>
      <c r="C241" s="34">
        <f t="shared" si="15"/>
        <v>1.4287818736144773</v>
      </c>
      <c r="D241" s="34">
        <f>SUM(C$21:C241)</f>
        <v>306.53645925929641</v>
      </c>
      <c r="E241" s="34">
        <f t="shared" si="16"/>
        <v>10431.536459259298</v>
      </c>
      <c r="F241" s="34">
        <f>IF(AND(OR(MONTH(A241) = MONTH(A$21), MONTH(A241) = MOD(MONTH(A$21)+6, 12)), DAY(A241) = DAY(A$21)),AVERAGEIF(A$21:A240,"&gt;"&amp; A241 - _xlfn.DAYS(A241,DATE(YEAR(A241),MONTH(A241)-6,DAY(A241))),H$21:H240)*G$3/2,0)</f>
        <v>0</v>
      </c>
      <c r="G241" s="34">
        <f>SUM(F$21:F241)</f>
        <v>250</v>
      </c>
      <c r="H241" s="34">
        <f t="shared" si="17"/>
        <v>10375</v>
      </c>
      <c r="I241" s="34">
        <f>IF(AND(MONTH(A241) = MONTH(A$21), DAY(A241) = DAY(A$21)),AVERAGEIF(A$21:A240,"&gt;"&amp; A241 - _xlfn.DAYS(DATE(YEAR(A241)+1,1,1),DATE(YEAR(A241),1,1)),K$21:K240)*G$3,0)</f>
        <v>0</v>
      </c>
      <c r="J241" s="34">
        <f>SUM(I$21:I241)</f>
        <v>0</v>
      </c>
      <c r="K241" s="34">
        <f t="shared" si="18"/>
        <v>10125</v>
      </c>
    </row>
    <row r="242" spans="1:11" x14ac:dyDescent="0.25">
      <c r="A242" s="20">
        <f t="shared" si="19"/>
        <v>40400</v>
      </c>
      <c r="B242" s="33">
        <f>_xlfn.IFNA(INDEX('Ein- und Auszahlungen'!B:B,MATCH(A242,'Ein- und Auszahlungen'!A:A,0)),0)</f>
        <v>0</v>
      </c>
      <c r="C242" s="34">
        <f t="shared" si="15"/>
        <v>1.4289775971588079</v>
      </c>
      <c r="D242" s="34">
        <f>SUM(C$21:C242)</f>
        <v>307.9654368564552</v>
      </c>
      <c r="E242" s="34">
        <f t="shared" si="16"/>
        <v>10432.965436856457</v>
      </c>
      <c r="F242" s="34">
        <f>IF(AND(OR(MONTH(A242) = MONTH(A$21), MONTH(A242) = MOD(MONTH(A$21)+6, 12)), DAY(A242) = DAY(A$21)),AVERAGEIF(A$21:A241,"&gt;"&amp; A242 - _xlfn.DAYS(A242,DATE(YEAR(A242),MONTH(A242)-6,DAY(A242))),H$21:H241)*G$3/2,0)</f>
        <v>0</v>
      </c>
      <c r="G242" s="34">
        <f>SUM(F$21:F242)</f>
        <v>250</v>
      </c>
      <c r="H242" s="34">
        <f t="shared" si="17"/>
        <v>10375</v>
      </c>
      <c r="I242" s="34">
        <f>IF(AND(MONTH(A242) = MONTH(A$21), DAY(A242) = DAY(A$21)),AVERAGEIF(A$21:A241,"&gt;"&amp; A242 - _xlfn.DAYS(DATE(YEAR(A242)+1,1,1),DATE(YEAR(A242),1,1)),K$21:K241)*G$3,0)</f>
        <v>0</v>
      </c>
      <c r="J242" s="34">
        <f>SUM(I$21:I242)</f>
        <v>0</v>
      </c>
      <c r="K242" s="34">
        <f t="shared" si="18"/>
        <v>10125</v>
      </c>
    </row>
    <row r="243" spans="1:11" x14ac:dyDescent="0.25">
      <c r="A243" s="20">
        <f t="shared" si="19"/>
        <v>40401</v>
      </c>
      <c r="B243" s="33">
        <f>_xlfn.IFNA(INDEX('Ein- und Auszahlungen'!B:B,MATCH(A243,'Ein- und Auszahlungen'!A:A,0)),0)</f>
        <v>0</v>
      </c>
      <c r="C243" s="34">
        <f t="shared" si="15"/>
        <v>1.4291733475145831</v>
      </c>
      <c r="D243" s="34">
        <f>SUM(C$21:C243)</f>
        <v>309.39461020396976</v>
      </c>
      <c r="E243" s="34">
        <f t="shared" si="16"/>
        <v>10434.394610203972</v>
      </c>
      <c r="F243" s="34">
        <f>IF(AND(OR(MONTH(A243) = MONTH(A$21), MONTH(A243) = MOD(MONTH(A$21)+6, 12)), DAY(A243) = DAY(A$21)),AVERAGEIF(A$21:A242,"&gt;"&amp; A243 - _xlfn.DAYS(A243,DATE(YEAR(A243),MONTH(A243)-6,DAY(A243))),H$21:H242)*G$3/2,0)</f>
        <v>0</v>
      </c>
      <c r="G243" s="34">
        <f>SUM(F$21:F243)</f>
        <v>250</v>
      </c>
      <c r="H243" s="34">
        <f t="shared" si="17"/>
        <v>10375</v>
      </c>
      <c r="I243" s="34">
        <f>IF(AND(MONTH(A243) = MONTH(A$21), DAY(A243) = DAY(A$21)),AVERAGEIF(A$21:A242,"&gt;"&amp; A243 - _xlfn.DAYS(DATE(YEAR(A243)+1,1,1),DATE(YEAR(A243),1,1)),K$21:K242)*G$3,0)</f>
        <v>0</v>
      </c>
      <c r="J243" s="34">
        <f>SUM(I$21:I243)</f>
        <v>0</v>
      </c>
      <c r="K243" s="34">
        <f t="shared" si="18"/>
        <v>10125</v>
      </c>
    </row>
    <row r="244" spans="1:11" x14ac:dyDescent="0.25">
      <c r="A244" s="20">
        <f t="shared" si="19"/>
        <v>40402</v>
      </c>
      <c r="B244" s="33">
        <f>_xlfn.IFNA(INDEX('Ein- und Auszahlungen'!B:B,MATCH(A244,'Ein- und Auszahlungen'!A:A,0)),0)</f>
        <v>0</v>
      </c>
      <c r="C244" s="34">
        <f t="shared" si="15"/>
        <v>1.4293691246854756</v>
      </c>
      <c r="D244" s="34">
        <f>SUM(C$21:C244)</f>
        <v>310.82397932865524</v>
      </c>
      <c r="E244" s="34">
        <f t="shared" si="16"/>
        <v>10435.823979328658</v>
      </c>
      <c r="F244" s="34">
        <f>IF(AND(OR(MONTH(A244) = MONTH(A$21), MONTH(A244) = MOD(MONTH(A$21)+6, 12)), DAY(A244) = DAY(A$21)),AVERAGEIF(A$21:A243,"&gt;"&amp; A244 - _xlfn.DAYS(A244,DATE(YEAR(A244),MONTH(A244)-6,DAY(A244))),H$21:H243)*G$3/2,0)</f>
        <v>0</v>
      </c>
      <c r="G244" s="34">
        <f>SUM(F$21:F244)</f>
        <v>250</v>
      </c>
      <c r="H244" s="34">
        <f t="shared" si="17"/>
        <v>10375</v>
      </c>
      <c r="I244" s="34">
        <f>IF(AND(MONTH(A244) = MONTH(A$21), DAY(A244) = DAY(A$21)),AVERAGEIF(A$21:A243,"&gt;"&amp; A244 - _xlfn.DAYS(DATE(YEAR(A244)+1,1,1),DATE(YEAR(A244),1,1)),K$21:K243)*G$3,0)</f>
        <v>0</v>
      </c>
      <c r="J244" s="34">
        <f>SUM(I$21:I244)</f>
        <v>0</v>
      </c>
      <c r="K244" s="34">
        <f t="shared" si="18"/>
        <v>10125</v>
      </c>
    </row>
    <row r="245" spans="1:11" x14ac:dyDescent="0.25">
      <c r="A245" s="20">
        <f t="shared" si="19"/>
        <v>40403</v>
      </c>
      <c r="B245" s="33">
        <f>_xlfn.IFNA(INDEX('Ein- und Auszahlungen'!B:B,MATCH(A245,'Ein- und Auszahlungen'!A:A,0)),0)</f>
        <v>0</v>
      </c>
      <c r="C245" s="34">
        <f t="shared" si="15"/>
        <v>1.4295649286751588</v>
      </c>
      <c r="D245" s="34">
        <f>SUM(C$21:C245)</f>
        <v>312.25354425733042</v>
      </c>
      <c r="E245" s="34">
        <f t="shared" si="16"/>
        <v>10437.253544257333</v>
      </c>
      <c r="F245" s="34">
        <f>IF(AND(OR(MONTH(A245) = MONTH(A$21), MONTH(A245) = MOD(MONTH(A$21)+6, 12)), DAY(A245) = DAY(A$21)),AVERAGEIF(A$21:A244,"&gt;"&amp; A245 - _xlfn.DAYS(A245,DATE(YEAR(A245),MONTH(A245)-6,DAY(A245))),H$21:H244)*G$3/2,0)</f>
        <v>0</v>
      </c>
      <c r="G245" s="34">
        <f>SUM(F$21:F245)</f>
        <v>250</v>
      </c>
      <c r="H245" s="34">
        <f t="shared" si="17"/>
        <v>10375</v>
      </c>
      <c r="I245" s="34">
        <f>IF(AND(MONTH(A245) = MONTH(A$21), DAY(A245) = DAY(A$21)),AVERAGEIF(A$21:A244,"&gt;"&amp; A245 - _xlfn.DAYS(DATE(YEAR(A245)+1,1,1),DATE(YEAR(A245),1,1)),K$21:K244)*G$3,0)</f>
        <v>0</v>
      </c>
      <c r="J245" s="34">
        <f>SUM(I$21:I245)</f>
        <v>0</v>
      </c>
      <c r="K245" s="34">
        <f t="shared" si="18"/>
        <v>10125</v>
      </c>
    </row>
    <row r="246" spans="1:11" x14ac:dyDescent="0.25">
      <c r="A246" s="20">
        <f t="shared" si="19"/>
        <v>40404</v>
      </c>
      <c r="B246" s="33">
        <f>_xlfn.IFNA(INDEX('Ein- und Auszahlungen'!B:B,MATCH(A246,'Ein- und Auszahlungen'!A:A,0)),0)</f>
        <v>0</v>
      </c>
      <c r="C246" s="34">
        <f t="shared" si="15"/>
        <v>1.4297607594873061</v>
      </c>
      <c r="D246" s="34">
        <f>SUM(C$21:C246)</f>
        <v>313.68330501681771</v>
      </c>
      <c r="E246" s="34">
        <f t="shared" si="16"/>
        <v>10438.683305016821</v>
      </c>
      <c r="F246" s="34">
        <f>IF(AND(OR(MONTH(A246) = MONTH(A$21), MONTH(A246) = MOD(MONTH(A$21)+6, 12)), DAY(A246) = DAY(A$21)),AVERAGEIF(A$21:A245,"&gt;"&amp; A246 - _xlfn.DAYS(A246,DATE(YEAR(A246),MONTH(A246)-6,DAY(A246))),H$21:H245)*G$3/2,0)</f>
        <v>0</v>
      </c>
      <c r="G246" s="34">
        <f>SUM(F$21:F246)</f>
        <v>250</v>
      </c>
      <c r="H246" s="34">
        <f t="shared" si="17"/>
        <v>10375</v>
      </c>
      <c r="I246" s="34">
        <f>IF(AND(MONTH(A246) = MONTH(A$21), DAY(A246) = DAY(A$21)),AVERAGEIF(A$21:A245,"&gt;"&amp; A246 - _xlfn.DAYS(DATE(YEAR(A246)+1,1,1),DATE(YEAR(A246),1,1)),K$21:K245)*G$3,0)</f>
        <v>0</v>
      </c>
      <c r="J246" s="34">
        <f>SUM(I$21:I246)</f>
        <v>0</v>
      </c>
      <c r="K246" s="34">
        <f t="shared" si="18"/>
        <v>10125</v>
      </c>
    </row>
    <row r="247" spans="1:11" x14ac:dyDescent="0.25">
      <c r="A247" s="20">
        <f t="shared" si="19"/>
        <v>40405</v>
      </c>
      <c r="B247" s="33">
        <f>_xlfn.IFNA(INDEX('Ein- und Auszahlungen'!B:B,MATCH(A247,'Ein- und Auszahlungen'!A:A,0)),0)</f>
        <v>0</v>
      </c>
      <c r="C247" s="34">
        <f t="shared" si="15"/>
        <v>1.429956617125592</v>
      </c>
      <c r="D247" s="34">
        <f>SUM(C$21:C247)</f>
        <v>315.1132616339433</v>
      </c>
      <c r="E247" s="34">
        <f t="shared" si="16"/>
        <v>10440.113261633946</v>
      </c>
      <c r="F247" s="34">
        <f>IF(AND(OR(MONTH(A247) = MONTH(A$21), MONTH(A247) = MOD(MONTH(A$21)+6, 12)), DAY(A247) = DAY(A$21)),AVERAGEIF(A$21:A246,"&gt;"&amp; A247 - _xlfn.DAYS(A247,DATE(YEAR(A247),MONTH(A247)-6,DAY(A247))),H$21:H246)*G$3/2,0)</f>
        <v>0</v>
      </c>
      <c r="G247" s="34">
        <f>SUM(F$21:F247)</f>
        <v>250</v>
      </c>
      <c r="H247" s="34">
        <f t="shared" si="17"/>
        <v>10375</v>
      </c>
      <c r="I247" s="34">
        <f>IF(AND(MONTH(A247) = MONTH(A$21), DAY(A247) = DAY(A$21)),AVERAGEIF(A$21:A246,"&gt;"&amp; A247 - _xlfn.DAYS(DATE(YEAR(A247)+1,1,1),DATE(YEAR(A247),1,1)),K$21:K246)*G$3,0)</f>
        <v>0</v>
      </c>
      <c r="J247" s="34">
        <f>SUM(I$21:I247)</f>
        <v>0</v>
      </c>
      <c r="K247" s="34">
        <f t="shared" si="18"/>
        <v>10125</v>
      </c>
    </row>
    <row r="248" spans="1:11" x14ac:dyDescent="0.25">
      <c r="A248" s="20">
        <f t="shared" si="19"/>
        <v>40406</v>
      </c>
      <c r="B248" s="33">
        <f>_xlfn.IFNA(INDEX('Ein- und Auszahlungen'!B:B,MATCH(A248,'Ein- und Auszahlungen'!A:A,0)),0)</f>
        <v>0</v>
      </c>
      <c r="C248" s="34">
        <f t="shared" si="15"/>
        <v>1.4301525015936913</v>
      </c>
      <c r="D248" s="34">
        <f>SUM(C$21:C248)</f>
        <v>316.54341413553698</v>
      </c>
      <c r="E248" s="34">
        <f t="shared" si="16"/>
        <v>10441.54341413554</v>
      </c>
      <c r="F248" s="34">
        <f>IF(AND(OR(MONTH(A248) = MONTH(A$21), MONTH(A248) = MOD(MONTH(A$21)+6, 12)), DAY(A248) = DAY(A$21)),AVERAGEIF(A$21:A247,"&gt;"&amp; A248 - _xlfn.DAYS(A248,DATE(YEAR(A248),MONTH(A248)-6,DAY(A248))),H$21:H247)*G$3/2,0)</f>
        <v>0</v>
      </c>
      <c r="G248" s="34">
        <f>SUM(F$21:F248)</f>
        <v>250</v>
      </c>
      <c r="H248" s="34">
        <f t="shared" si="17"/>
        <v>10375</v>
      </c>
      <c r="I248" s="34">
        <f>IF(AND(MONTH(A248) = MONTH(A$21), DAY(A248) = DAY(A$21)),AVERAGEIF(A$21:A247,"&gt;"&amp; A248 - _xlfn.DAYS(DATE(YEAR(A248)+1,1,1),DATE(YEAR(A248),1,1)),K$21:K247)*G$3,0)</f>
        <v>0</v>
      </c>
      <c r="J248" s="34">
        <f>SUM(I$21:I248)</f>
        <v>0</v>
      </c>
      <c r="K248" s="34">
        <f t="shared" si="18"/>
        <v>10125</v>
      </c>
    </row>
    <row r="249" spans="1:11" x14ac:dyDescent="0.25">
      <c r="A249" s="20">
        <f t="shared" si="19"/>
        <v>40407</v>
      </c>
      <c r="B249" s="33">
        <f>_xlfn.IFNA(INDEX('Ein- und Auszahlungen'!B:B,MATCH(A249,'Ein- und Auszahlungen'!A:A,0)),0)</f>
        <v>0</v>
      </c>
      <c r="C249" s="34">
        <f t="shared" si="15"/>
        <v>1.4303484128952795</v>
      </c>
      <c r="D249" s="34">
        <f>SUM(C$21:C249)</f>
        <v>317.97376254843226</v>
      </c>
      <c r="E249" s="34">
        <f t="shared" si="16"/>
        <v>10442.973762548436</v>
      </c>
      <c r="F249" s="34">
        <f>IF(AND(OR(MONTH(A249) = MONTH(A$21), MONTH(A249) = MOD(MONTH(A$21)+6, 12)), DAY(A249) = DAY(A$21)),AVERAGEIF(A$21:A248,"&gt;"&amp; A249 - _xlfn.DAYS(A249,DATE(YEAR(A249),MONTH(A249)-6,DAY(A249))),H$21:H248)*G$3/2,0)</f>
        <v>0</v>
      </c>
      <c r="G249" s="34">
        <f>SUM(F$21:F249)</f>
        <v>250</v>
      </c>
      <c r="H249" s="34">
        <f t="shared" si="17"/>
        <v>10375</v>
      </c>
      <c r="I249" s="34">
        <f>IF(AND(MONTH(A249) = MONTH(A$21), DAY(A249) = DAY(A$21)),AVERAGEIF(A$21:A248,"&gt;"&amp; A249 - _xlfn.DAYS(DATE(YEAR(A249)+1,1,1),DATE(YEAR(A249),1,1)),K$21:K248)*G$3,0)</f>
        <v>0</v>
      </c>
      <c r="J249" s="34">
        <f>SUM(I$21:I249)</f>
        <v>0</v>
      </c>
      <c r="K249" s="34">
        <f t="shared" si="18"/>
        <v>10125</v>
      </c>
    </row>
    <row r="250" spans="1:11" x14ac:dyDescent="0.25">
      <c r="A250" s="20">
        <f t="shared" si="19"/>
        <v>40408</v>
      </c>
      <c r="B250" s="33">
        <f>_xlfn.IFNA(INDEX('Ein- und Auszahlungen'!B:B,MATCH(A250,'Ein- und Auszahlungen'!A:A,0)),0)</f>
        <v>0</v>
      </c>
      <c r="C250" s="34">
        <f t="shared" si="15"/>
        <v>1.4305443510340323</v>
      </c>
      <c r="D250" s="34">
        <f>SUM(C$21:C250)</f>
        <v>319.40430689946629</v>
      </c>
      <c r="E250" s="34">
        <f t="shared" si="16"/>
        <v>10444.404306899471</v>
      </c>
      <c r="F250" s="34">
        <f>IF(AND(OR(MONTH(A250) = MONTH(A$21), MONTH(A250) = MOD(MONTH(A$21)+6, 12)), DAY(A250) = DAY(A$21)),AVERAGEIF(A$21:A249,"&gt;"&amp; A250 - _xlfn.DAYS(A250,DATE(YEAR(A250),MONTH(A250)-6,DAY(A250))),H$21:H249)*G$3/2,0)</f>
        <v>0</v>
      </c>
      <c r="G250" s="34">
        <f>SUM(F$21:F250)</f>
        <v>250</v>
      </c>
      <c r="H250" s="34">
        <f t="shared" si="17"/>
        <v>10375</v>
      </c>
      <c r="I250" s="34">
        <f>IF(AND(MONTH(A250) = MONTH(A$21), DAY(A250) = DAY(A$21)),AVERAGEIF(A$21:A249,"&gt;"&amp; A250 - _xlfn.DAYS(DATE(YEAR(A250)+1,1,1),DATE(YEAR(A250),1,1)),K$21:K249)*G$3,0)</f>
        <v>0</v>
      </c>
      <c r="J250" s="34">
        <f>SUM(I$21:I250)</f>
        <v>0</v>
      </c>
      <c r="K250" s="34">
        <f t="shared" si="18"/>
        <v>10125</v>
      </c>
    </row>
    <row r="251" spans="1:11" x14ac:dyDescent="0.25">
      <c r="A251" s="20">
        <f t="shared" si="19"/>
        <v>40409</v>
      </c>
      <c r="B251" s="33">
        <f>_xlfn.IFNA(INDEX('Ein- und Auszahlungen'!B:B,MATCH(A251,'Ein- und Auszahlungen'!A:A,0)),0)</f>
        <v>0</v>
      </c>
      <c r="C251" s="34">
        <f t="shared" si="15"/>
        <v>1.4307403160136263</v>
      </c>
      <c r="D251" s="34">
        <f>SUM(C$21:C251)</f>
        <v>320.8350472154799</v>
      </c>
      <c r="E251" s="34">
        <f t="shared" si="16"/>
        <v>10445.835047215483</v>
      </c>
      <c r="F251" s="34">
        <f>IF(AND(OR(MONTH(A251) = MONTH(A$21), MONTH(A251) = MOD(MONTH(A$21)+6, 12)), DAY(A251) = DAY(A$21)),AVERAGEIF(A$21:A250,"&gt;"&amp; A251 - _xlfn.DAYS(A251,DATE(YEAR(A251),MONTH(A251)-6,DAY(A251))),H$21:H250)*G$3/2,0)</f>
        <v>0</v>
      </c>
      <c r="G251" s="34">
        <f>SUM(F$21:F251)</f>
        <v>250</v>
      </c>
      <c r="H251" s="34">
        <f t="shared" si="17"/>
        <v>10375</v>
      </c>
      <c r="I251" s="34">
        <f>IF(AND(MONTH(A251) = MONTH(A$21), DAY(A251) = DAY(A$21)),AVERAGEIF(A$21:A250,"&gt;"&amp; A251 - _xlfn.DAYS(DATE(YEAR(A251)+1,1,1),DATE(YEAR(A251),1,1)),K$21:K250)*G$3,0)</f>
        <v>0</v>
      </c>
      <c r="J251" s="34">
        <f>SUM(I$21:I251)</f>
        <v>0</v>
      </c>
      <c r="K251" s="34">
        <f t="shared" si="18"/>
        <v>10125</v>
      </c>
    </row>
    <row r="252" spans="1:11" x14ac:dyDescent="0.25">
      <c r="A252" s="20">
        <f t="shared" si="19"/>
        <v>40410</v>
      </c>
      <c r="B252" s="33">
        <f>_xlfn.IFNA(INDEX('Ein- und Auszahlungen'!B:B,MATCH(A252,'Ein- und Auszahlungen'!A:A,0)),0)</f>
        <v>0</v>
      </c>
      <c r="C252" s="34">
        <f t="shared" si="15"/>
        <v>1.4309363078377377</v>
      </c>
      <c r="D252" s="34">
        <f>SUM(C$21:C252)</f>
        <v>322.26598352331763</v>
      </c>
      <c r="E252" s="34">
        <f t="shared" si="16"/>
        <v>10447.265983523321</v>
      </c>
      <c r="F252" s="34">
        <f>IF(AND(OR(MONTH(A252) = MONTH(A$21), MONTH(A252) = MOD(MONTH(A$21)+6, 12)), DAY(A252) = DAY(A$21)),AVERAGEIF(A$21:A251,"&gt;"&amp; A252 - _xlfn.DAYS(A252,DATE(YEAR(A252),MONTH(A252)-6,DAY(A252))),H$21:H251)*G$3/2,0)</f>
        <v>0</v>
      </c>
      <c r="G252" s="34">
        <f>SUM(F$21:F252)</f>
        <v>250</v>
      </c>
      <c r="H252" s="34">
        <f t="shared" si="17"/>
        <v>10375</v>
      </c>
      <c r="I252" s="34">
        <f>IF(AND(MONTH(A252) = MONTH(A$21), DAY(A252) = DAY(A$21)),AVERAGEIF(A$21:A251,"&gt;"&amp; A252 - _xlfn.DAYS(DATE(YEAR(A252)+1,1,1),DATE(YEAR(A252),1,1)),K$21:K251)*G$3,0)</f>
        <v>0</v>
      </c>
      <c r="J252" s="34">
        <f>SUM(I$21:I252)</f>
        <v>0</v>
      </c>
      <c r="K252" s="34">
        <f t="shared" si="18"/>
        <v>10125</v>
      </c>
    </row>
    <row r="253" spans="1:11" x14ac:dyDescent="0.25">
      <c r="A253" s="20">
        <f t="shared" si="19"/>
        <v>40411</v>
      </c>
      <c r="B253" s="33">
        <f>_xlfn.IFNA(INDEX('Ein- und Auszahlungen'!B:B,MATCH(A253,'Ein- und Auszahlungen'!A:A,0)),0)</f>
        <v>0</v>
      </c>
      <c r="C253" s="34">
        <f t="shared" si="15"/>
        <v>1.431132326510044</v>
      </c>
      <c r="D253" s="34">
        <f>SUM(C$21:C253)</f>
        <v>323.6971158498277</v>
      </c>
      <c r="E253" s="34">
        <f t="shared" si="16"/>
        <v>10448.697115849831</v>
      </c>
      <c r="F253" s="34">
        <f>IF(AND(OR(MONTH(A253) = MONTH(A$21), MONTH(A253) = MOD(MONTH(A$21)+6, 12)), DAY(A253) = DAY(A$21)),AVERAGEIF(A$21:A252,"&gt;"&amp; A253 - _xlfn.DAYS(A253,DATE(YEAR(A253),MONTH(A253)-6,DAY(A253))),H$21:H252)*G$3/2,0)</f>
        <v>0</v>
      </c>
      <c r="G253" s="34">
        <f>SUM(F$21:F253)</f>
        <v>250</v>
      </c>
      <c r="H253" s="34">
        <f t="shared" si="17"/>
        <v>10375</v>
      </c>
      <c r="I253" s="34">
        <f>IF(AND(MONTH(A253) = MONTH(A$21), DAY(A253) = DAY(A$21)),AVERAGEIF(A$21:A252,"&gt;"&amp; A253 - _xlfn.DAYS(DATE(YEAR(A253)+1,1,1),DATE(YEAR(A253),1,1)),K$21:K252)*G$3,0)</f>
        <v>0</v>
      </c>
      <c r="J253" s="34">
        <f>SUM(I$21:I253)</f>
        <v>0</v>
      </c>
      <c r="K253" s="34">
        <f t="shared" si="18"/>
        <v>10125</v>
      </c>
    </row>
    <row r="254" spans="1:11" x14ac:dyDescent="0.25">
      <c r="A254" s="20">
        <f t="shared" si="19"/>
        <v>40412</v>
      </c>
      <c r="B254" s="33">
        <f>_xlfn.IFNA(INDEX('Ein- und Auszahlungen'!B:B,MATCH(A254,'Ein- und Auszahlungen'!A:A,0)),0)</f>
        <v>0</v>
      </c>
      <c r="C254" s="34">
        <f t="shared" si="15"/>
        <v>1.4313283720342236</v>
      </c>
      <c r="D254" s="34">
        <f>SUM(C$21:C254)</f>
        <v>325.12844422186191</v>
      </c>
      <c r="E254" s="34">
        <f t="shared" si="16"/>
        <v>10450.128444221866</v>
      </c>
      <c r="F254" s="34">
        <f>IF(AND(OR(MONTH(A254) = MONTH(A$21), MONTH(A254) = MOD(MONTH(A$21)+6, 12)), DAY(A254) = DAY(A$21)),AVERAGEIF(A$21:A253,"&gt;"&amp; A254 - _xlfn.DAYS(A254,DATE(YEAR(A254),MONTH(A254)-6,DAY(A254))),H$21:H253)*G$3/2,0)</f>
        <v>0</v>
      </c>
      <c r="G254" s="34">
        <f>SUM(F$21:F254)</f>
        <v>250</v>
      </c>
      <c r="H254" s="34">
        <f t="shared" si="17"/>
        <v>10375</v>
      </c>
      <c r="I254" s="34">
        <f>IF(AND(MONTH(A254) = MONTH(A$21), DAY(A254) = DAY(A$21)),AVERAGEIF(A$21:A253,"&gt;"&amp; A254 - _xlfn.DAYS(DATE(YEAR(A254)+1,1,1),DATE(YEAR(A254),1,1)),K$21:K253)*G$3,0)</f>
        <v>0</v>
      </c>
      <c r="J254" s="34">
        <f>SUM(I$21:I254)</f>
        <v>0</v>
      </c>
      <c r="K254" s="34">
        <f t="shared" si="18"/>
        <v>10125</v>
      </c>
    </row>
    <row r="255" spans="1:11" x14ac:dyDescent="0.25">
      <c r="A255" s="20">
        <f t="shared" si="19"/>
        <v>40413</v>
      </c>
      <c r="B255" s="33">
        <f>_xlfn.IFNA(INDEX('Ein- und Auszahlungen'!B:B,MATCH(A255,'Ein- und Auszahlungen'!A:A,0)),0)</f>
        <v>0</v>
      </c>
      <c r="C255" s="34">
        <f t="shared" si="15"/>
        <v>1.4315244444139543</v>
      </c>
      <c r="D255" s="34">
        <f>SUM(C$21:C255)</f>
        <v>326.55996866627589</v>
      </c>
      <c r="E255" s="34">
        <f t="shared" si="16"/>
        <v>10451.559968666279</v>
      </c>
      <c r="F255" s="34">
        <f>IF(AND(OR(MONTH(A255) = MONTH(A$21), MONTH(A255) = MOD(MONTH(A$21)+6, 12)), DAY(A255) = DAY(A$21)),AVERAGEIF(A$21:A254,"&gt;"&amp; A255 - _xlfn.DAYS(A255,DATE(YEAR(A255),MONTH(A255)-6,DAY(A255))),H$21:H254)*G$3/2,0)</f>
        <v>0</v>
      </c>
      <c r="G255" s="34">
        <f>SUM(F$21:F255)</f>
        <v>250</v>
      </c>
      <c r="H255" s="34">
        <f t="shared" si="17"/>
        <v>10375</v>
      </c>
      <c r="I255" s="34">
        <f>IF(AND(MONTH(A255) = MONTH(A$21), DAY(A255) = DAY(A$21)),AVERAGEIF(A$21:A254,"&gt;"&amp; A255 - _xlfn.DAYS(DATE(YEAR(A255)+1,1,1),DATE(YEAR(A255),1,1)),K$21:K254)*G$3,0)</f>
        <v>0</v>
      </c>
      <c r="J255" s="34">
        <f>SUM(I$21:I255)</f>
        <v>0</v>
      </c>
      <c r="K255" s="34">
        <f t="shared" si="18"/>
        <v>10125</v>
      </c>
    </row>
    <row r="256" spans="1:11" x14ac:dyDescent="0.25">
      <c r="A256" s="20">
        <f t="shared" si="19"/>
        <v>40414</v>
      </c>
      <c r="B256" s="33">
        <f>_xlfn.IFNA(INDEX('Ein- und Auszahlungen'!B:B,MATCH(A256,'Ein- und Auszahlungen'!A:A,0)),0)</f>
        <v>0</v>
      </c>
      <c r="C256" s="34">
        <f t="shared" si="15"/>
        <v>1.431720543652915</v>
      </c>
      <c r="D256" s="34">
        <f>SUM(C$21:C256)</f>
        <v>327.99168920992884</v>
      </c>
      <c r="E256" s="34">
        <f t="shared" si="16"/>
        <v>10452.991689209932</v>
      </c>
      <c r="F256" s="34">
        <f>IF(AND(OR(MONTH(A256) = MONTH(A$21), MONTH(A256) = MOD(MONTH(A$21)+6, 12)), DAY(A256) = DAY(A$21)),AVERAGEIF(A$21:A255,"&gt;"&amp; A256 - _xlfn.DAYS(A256,DATE(YEAR(A256),MONTH(A256)-6,DAY(A256))),H$21:H255)*G$3/2,0)</f>
        <v>0</v>
      </c>
      <c r="G256" s="34">
        <f>SUM(F$21:F256)</f>
        <v>250</v>
      </c>
      <c r="H256" s="34">
        <f t="shared" si="17"/>
        <v>10375</v>
      </c>
      <c r="I256" s="34">
        <f>IF(AND(MONTH(A256) = MONTH(A$21), DAY(A256) = DAY(A$21)),AVERAGEIF(A$21:A255,"&gt;"&amp; A256 - _xlfn.DAYS(DATE(YEAR(A256)+1,1,1),DATE(YEAR(A256),1,1)),K$21:K255)*G$3,0)</f>
        <v>0</v>
      </c>
      <c r="J256" s="34">
        <f>SUM(I$21:I256)</f>
        <v>0</v>
      </c>
      <c r="K256" s="34">
        <f t="shared" si="18"/>
        <v>10125</v>
      </c>
    </row>
    <row r="257" spans="1:11" x14ac:dyDescent="0.25">
      <c r="A257" s="20">
        <f t="shared" si="19"/>
        <v>40415</v>
      </c>
      <c r="B257" s="33">
        <f>_xlfn.IFNA(INDEX('Ein- und Auszahlungen'!B:B,MATCH(A257,'Ein- und Auszahlungen'!A:A,0)),0)</f>
        <v>0</v>
      </c>
      <c r="C257" s="34">
        <f t="shared" si="15"/>
        <v>1.4319166697547852</v>
      </c>
      <c r="D257" s="34">
        <f>SUM(C$21:C257)</f>
        <v>329.42360587968363</v>
      </c>
      <c r="E257" s="34">
        <f t="shared" si="16"/>
        <v>10454.423605879687</v>
      </c>
      <c r="F257" s="34">
        <f>IF(AND(OR(MONTH(A257) = MONTH(A$21), MONTH(A257) = MOD(MONTH(A$21)+6, 12)), DAY(A257) = DAY(A$21)),AVERAGEIF(A$21:A256,"&gt;"&amp; A257 - _xlfn.DAYS(A257,DATE(YEAR(A257),MONTH(A257)-6,DAY(A257))),H$21:H256)*G$3/2,0)</f>
        <v>0</v>
      </c>
      <c r="G257" s="34">
        <f>SUM(F$21:F257)</f>
        <v>250</v>
      </c>
      <c r="H257" s="34">
        <f t="shared" si="17"/>
        <v>10375</v>
      </c>
      <c r="I257" s="34">
        <f>IF(AND(MONTH(A257) = MONTH(A$21), DAY(A257) = DAY(A$21)),AVERAGEIF(A$21:A256,"&gt;"&amp; A257 - _xlfn.DAYS(DATE(YEAR(A257)+1,1,1),DATE(YEAR(A257),1,1)),K$21:K256)*G$3,0)</f>
        <v>0</v>
      </c>
      <c r="J257" s="34">
        <f>SUM(I$21:I257)</f>
        <v>0</v>
      </c>
      <c r="K257" s="34">
        <f t="shared" si="18"/>
        <v>10125</v>
      </c>
    </row>
    <row r="258" spans="1:11" x14ac:dyDescent="0.25">
      <c r="A258" s="20">
        <f t="shared" si="19"/>
        <v>40416</v>
      </c>
      <c r="B258" s="33">
        <f>_xlfn.IFNA(INDEX('Ein- und Auszahlungen'!B:B,MATCH(A258,'Ein- und Auszahlungen'!A:A,0)),0)</f>
        <v>0</v>
      </c>
      <c r="C258" s="34">
        <f t="shared" si="15"/>
        <v>1.4321128227232449</v>
      </c>
      <c r="D258" s="34">
        <f>SUM(C$21:C258)</f>
        <v>330.85571870240688</v>
      </c>
      <c r="E258" s="34">
        <f t="shared" si="16"/>
        <v>10455.855718702411</v>
      </c>
      <c r="F258" s="34">
        <f>IF(AND(OR(MONTH(A258) = MONTH(A$21), MONTH(A258) = MOD(MONTH(A$21)+6, 12)), DAY(A258) = DAY(A$21)),AVERAGEIF(A$21:A257,"&gt;"&amp; A258 - _xlfn.DAYS(A258,DATE(YEAR(A258),MONTH(A258)-6,DAY(A258))),H$21:H257)*G$3/2,0)</f>
        <v>0</v>
      </c>
      <c r="G258" s="34">
        <f>SUM(F$21:F258)</f>
        <v>250</v>
      </c>
      <c r="H258" s="34">
        <f t="shared" si="17"/>
        <v>10375</v>
      </c>
      <c r="I258" s="34">
        <f>IF(AND(MONTH(A258) = MONTH(A$21), DAY(A258) = DAY(A$21)),AVERAGEIF(A$21:A257,"&gt;"&amp; A258 - _xlfn.DAYS(DATE(YEAR(A258)+1,1,1),DATE(YEAR(A258),1,1)),K$21:K257)*G$3,0)</f>
        <v>0</v>
      </c>
      <c r="J258" s="34">
        <f>SUM(I$21:I258)</f>
        <v>0</v>
      </c>
      <c r="K258" s="34">
        <f t="shared" si="18"/>
        <v>10125</v>
      </c>
    </row>
    <row r="259" spans="1:11" x14ac:dyDescent="0.25">
      <c r="A259" s="20">
        <f t="shared" si="19"/>
        <v>40417</v>
      </c>
      <c r="B259" s="33">
        <f>_xlfn.IFNA(INDEX('Ein- und Auszahlungen'!B:B,MATCH(A259,'Ein- und Auszahlungen'!A:A,0)),0)</f>
        <v>0</v>
      </c>
      <c r="C259" s="34">
        <f t="shared" si="15"/>
        <v>1.4323090025619742</v>
      </c>
      <c r="D259" s="34">
        <f>SUM(C$21:C259)</f>
        <v>332.28802770496884</v>
      </c>
      <c r="E259" s="34">
        <f t="shared" si="16"/>
        <v>10457.288027704974</v>
      </c>
      <c r="F259" s="34">
        <f>IF(AND(OR(MONTH(A259) = MONTH(A$21), MONTH(A259) = MOD(MONTH(A$21)+6, 12)), DAY(A259) = DAY(A$21)),AVERAGEIF(A$21:A258,"&gt;"&amp; A259 - _xlfn.DAYS(A259,DATE(YEAR(A259),MONTH(A259)-6,DAY(A259))),H$21:H258)*G$3/2,0)</f>
        <v>0</v>
      </c>
      <c r="G259" s="34">
        <f>SUM(F$21:F259)</f>
        <v>250</v>
      </c>
      <c r="H259" s="34">
        <f t="shared" si="17"/>
        <v>10375</v>
      </c>
      <c r="I259" s="34">
        <f>IF(AND(MONTH(A259) = MONTH(A$21), DAY(A259) = DAY(A$21)),AVERAGEIF(A$21:A258,"&gt;"&amp; A259 - _xlfn.DAYS(DATE(YEAR(A259)+1,1,1),DATE(YEAR(A259),1,1)),K$21:K258)*G$3,0)</f>
        <v>0</v>
      </c>
      <c r="J259" s="34">
        <f>SUM(I$21:I259)</f>
        <v>0</v>
      </c>
      <c r="K259" s="34">
        <f t="shared" si="18"/>
        <v>10125</v>
      </c>
    </row>
    <row r="260" spans="1:11" x14ac:dyDescent="0.25">
      <c r="A260" s="20">
        <f t="shared" si="19"/>
        <v>40418</v>
      </c>
      <c r="B260" s="33">
        <f>_xlfn.IFNA(INDEX('Ein- und Auszahlungen'!B:B,MATCH(A260,'Ein- und Auszahlungen'!A:A,0)),0)</f>
        <v>0</v>
      </c>
      <c r="C260" s="34">
        <f t="shared" si="15"/>
        <v>1.432505209274654</v>
      </c>
      <c r="D260" s="34">
        <f>SUM(C$21:C260)</f>
        <v>333.72053291424351</v>
      </c>
      <c r="E260" s="34">
        <f t="shared" si="16"/>
        <v>10458.720532914249</v>
      </c>
      <c r="F260" s="34">
        <f>IF(AND(OR(MONTH(A260) = MONTH(A$21), MONTH(A260) = MOD(MONTH(A$21)+6, 12)), DAY(A260) = DAY(A$21)),AVERAGEIF(A$21:A259,"&gt;"&amp; A260 - _xlfn.DAYS(A260,DATE(YEAR(A260),MONTH(A260)-6,DAY(A260))),H$21:H259)*G$3/2,0)</f>
        <v>0</v>
      </c>
      <c r="G260" s="34">
        <f>SUM(F$21:F260)</f>
        <v>250</v>
      </c>
      <c r="H260" s="34">
        <f t="shared" si="17"/>
        <v>10375</v>
      </c>
      <c r="I260" s="34">
        <f>IF(AND(MONTH(A260) = MONTH(A$21), DAY(A260) = DAY(A$21)),AVERAGEIF(A$21:A259,"&gt;"&amp; A260 - _xlfn.DAYS(DATE(YEAR(A260)+1,1,1),DATE(YEAR(A260),1,1)),K$21:K259)*G$3,0)</f>
        <v>0</v>
      </c>
      <c r="J260" s="34">
        <f>SUM(I$21:I260)</f>
        <v>0</v>
      </c>
      <c r="K260" s="34">
        <f t="shared" si="18"/>
        <v>10125</v>
      </c>
    </row>
    <row r="261" spans="1:11" x14ac:dyDescent="0.25">
      <c r="A261" s="20">
        <f t="shared" si="19"/>
        <v>40419</v>
      </c>
      <c r="B261" s="33">
        <f>_xlfn.IFNA(INDEX('Ein- und Auszahlungen'!B:B,MATCH(A261,'Ein- und Auszahlungen'!A:A,0)),0)</f>
        <v>0</v>
      </c>
      <c r="C261" s="34">
        <f t="shared" si="15"/>
        <v>1.4327014428649656</v>
      </c>
      <c r="D261" s="34">
        <f>SUM(C$21:C261)</f>
        <v>335.15323435710849</v>
      </c>
      <c r="E261" s="34">
        <f t="shared" si="16"/>
        <v>10460.153234357114</v>
      </c>
      <c r="F261" s="34">
        <f>IF(AND(OR(MONTH(A261) = MONTH(A$21), MONTH(A261) = MOD(MONTH(A$21)+6, 12)), DAY(A261) = DAY(A$21)),AVERAGEIF(A$21:A260,"&gt;"&amp; A261 - _xlfn.DAYS(A261,DATE(YEAR(A261),MONTH(A261)-6,DAY(A261))),H$21:H260)*G$3/2,0)</f>
        <v>0</v>
      </c>
      <c r="G261" s="34">
        <f>SUM(F$21:F261)</f>
        <v>250</v>
      </c>
      <c r="H261" s="34">
        <f t="shared" si="17"/>
        <v>10375</v>
      </c>
      <c r="I261" s="34">
        <f>IF(AND(MONTH(A261) = MONTH(A$21), DAY(A261) = DAY(A$21)),AVERAGEIF(A$21:A260,"&gt;"&amp; A261 - _xlfn.DAYS(DATE(YEAR(A261)+1,1,1),DATE(YEAR(A261),1,1)),K$21:K260)*G$3,0)</f>
        <v>0</v>
      </c>
      <c r="J261" s="34">
        <f>SUM(I$21:I261)</f>
        <v>0</v>
      </c>
      <c r="K261" s="34">
        <f t="shared" si="18"/>
        <v>10125</v>
      </c>
    </row>
    <row r="262" spans="1:11" x14ac:dyDescent="0.25">
      <c r="A262" s="20">
        <f t="shared" si="19"/>
        <v>40420</v>
      </c>
      <c r="B262" s="33">
        <f>_xlfn.IFNA(INDEX('Ein- und Auszahlungen'!B:B,MATCH(A262,'Ein- und Auszahlungen'!A:A,0)),0)</f>
        <v>0</v>
      </c>
      <c r="C262" s="34">
        <f t="shared" si="15"/>
        <v>1.4328977033365911</v>
      </c>
      <c r="D262" s="34">
        <f>SUM(C$21:C262)</f>
        <v>336.5861320604451</v>
      </c>
      <c r="E262" s="34">
        <f t="shared" si="16"/>
        <v>10461.586132060451</v>
      </c>
      <c r="F262" s="34">
        <f>IF(AND(OR(MONTH(A262) = MONTH(A$21), MONTH(A262) = MOD(MONTH(A$21)+6, 12)), DAY(A262) = DAY(A$21)),AVERAGEIF(A$21:A261,"&gt;"&amp; A262 - _xlfn.DAYS(A262,DATE(YEAR(A262),MONTH(A262)-6,DAY(A262))),H$21:H261)*G$3/2,0)</f>
        <v>0</v>
      </c>
      <c r="G262" s="34">
        <f>SUM(F$21:F262)</f>
        <v>250</v>
      </c>
      <c r="H262" s="34">
        <f t="shared" si="17"/>
        <v>10375</v>
      </c>
      <c r="I262" s="34">
        <f>IF(AND(MONTH(A262) = MONTH(A$21), DAY(A262) = DAY(A$21)),AVERAGEIF(A$21:A261,"&gt;"&amp; A262 - _xlfn.DAYS(DATE(YEAR(A262)+1,1,1),DATE(YEAR(A262),1,1)),K$21:K261)*G$3,0)</f>
        <v>0</v>
      </c>
      <c r="J262" s="34">
        <f>SUM(I$21:I262)</f>
        <v>0</v>
      </c>
      <c r="K262" s="34">
        <f t="shared" si="18"/>
        <v>10125</v>
      </c>
    </row>
    <row r="263" spans="1:11" x14ac:dyDescent="0.25">
      <c r="A263" s="20">
        <f t="shared" si="19"/>
        <v>40421</v>
      </c>
      <c r="B263" s="33">
        <f>_xlfn.IFNA(INDEX('Ein- und Auszahlungen'!B:B,MATCH(A263,'Ein- und Auszahlungen'!A:A,0)),0)</f>
        <v>0</v>
      </c>
      <c r="C263" s="34">
        <f t="shared" si="15"/>
        <v>1.4330939906932125</v>
      </c>
      <c r="D263" s="34">
        <f>SUM(C$21:C263)</f>
        <v>338.01922605113833</v>
      </c>
      <c r="E263" s="34">
        <f t="shared" si="16"/>
        <v>10463.019226051145</v>
      </c>
      <c r="F263" s="34">
        <f>IF(AND(OR(MONTH(A263) = MONTH(A$21), MONTH(A263) = MOD(MONTH(A$21)+6, 12)), DAY(A263) = DAY(A$21)),AVERAGEIF(A$21:A262,"&gt;"&amp; A263 - _xlfn.DAYS(A263,DATE(YEAR(A263),MONTH(A263)-6,DAY(A263))),H$21:H262)*G$3/2,0)</f>
        <v>0</v>
      </c>
      <c r="G263" s="34">
        <f>SUM(F$21:F263)</f>
        <v>250</v>
      </c>
      <c r="H263" s="34">
        <f t="shared" si="17"/>
        <v>10375</v>
      </c>
      <c r="I263" s="34">
        <f>IF(AND(MONTH(A263) = MONTH(A$21), DAY(A263) = DAY(A$21)),AVERAGEIF(A$21:A262,"&gt;"&amp; A263 - _xlfn.DAYS(DATE(YEAR(A263)+1,1,1),DATE(YEAR(A263),1,1)),K$21:K262)*G$3,0)</f>
        <v>0</v>
      </c>
      <c r="J263" s="34">
        <f>SUM(I$21:I263)</f>
        <v>0</v>
      </c>
      <c r="K263" s="34">
        <f t="shared" si="18"/>
        <v>10125</v>
      </c>
    </row>
    <row r="264" spans="1:11" x14ac:dyDescent="0.25">
      <c r="A264" s="20">
        <f t="shared" si="19"/>
        <v>40422</v>
      </c>
      <c r="B264" s="33">
        <f>_xlfn.IFNA(INDEX('Ein- und Auszahlungen'!B:B,MATCH(A264,'Ein- und Auszahlungen'!A:A,0)),0)</f>
        <v>0</v>
      </c>
      <c r="C264" s="34">
        <f t="shared" si="15"/>
        <v>1.4332903049385128</v>
      </c>
      <c r="D264" s="34">
        <f>SUM(C$21:C264)</f>
        <v>339.45251635607684</v>
      </c>
      <c r="E264" s="34">
        <f t="shared" si="16"/>
        <v>10464.452516356083</v>
      </c>
      <c r="F264" s="34">
        <f>IF(AND(OR(MONTH(A264) = MONTH(A$21), MONTH(A264) = MOD(MONTH(A$21)+6, 12)), DAY(A264) = DAY(A$21)),AVERAGEIF(A$21:A263,"&gt;"&amp; A264 - _xlfn.DAYS(A264,DATE(YEAR(A264),MONTH(A264)-6,DAY(A264))),H$21:H263)*G$3/2,0)</f>
        <v>0</v>
      </c>
      <c r="G264" s="34">
        <f>SUM(F$21:F264)</f>
        <v>250</v>
      </c>
      <c r="H264" s="34">
        <f t="shared" si="17"/>
        <v>10375</v>
      </c>
      <c r="I264" s="34">
        <f>IF(AND(MONTH(A264) = MONTH(A$21), DAY(A264) = DAY(A$21)),AVERAGEIF(A$21:A263,"&gt;"&amp; A264 - _xlfn.DAYS(DATE(YEAR(A264)+1,1,1),DATE(YEAR(A264),1,1)),K$21:K263)*G$3,0)</f>
        <v>0</v>
      </c>
      <c r="J264" s="34">
        <f>SUM(I$21:I264)</f>
        <v>0</v>
      </c>
      <c r="K264" s="34">
        <f t="shared" si="18"/>
        <v>10125</v>
      </c>
    </row>
    <row r="265" spans="1:11" x14ac:dyDescent="0.25">
      <c r="A265" s="20">
        <f t="shared" si="19"/>
        <v>40423</v>
      </c>
      <c r="B265" s="33">
        <f>_xlfn.IFNA(INDEX('Ein- und Auszahlungen'!B:B,MATCH(A265,'Ein- und Auszahlungen'!A:A,0)),0)</f>
        <v>0</v>
      </c>
      <c r="C265" s="34">
        <f t="shared" si="15"/>
        <v>1.4334866460761759</v>
      </c>
      <c r="D265" s="34">
        <f>SUM(C$21:C265)</f>
        <v>340.88600300215302</v>
      </c>
      <c r="E265" s="34">
        <f t="shared" si="16"/>
        <v>10465.886003002159</v>
      </c>
      <c r="F265" s="34">
        <f>IF(AND(OR(MONTH(A265) = MONTH(A$21), MONTH(A265) = MOD(MONTH(A$21)+6, 12)), DAY(A265) = DAY(A$21)),AVERAGEIF(A$21:A264,"&gt;"&amp; A265 - _xlfn.DAYS(A265,DATE(YEAR(A265),MONTH(A265)-6,DAY(A265))),H$21:H264)*G$3/2,0)</f>
        <v>0</v>
      </c>
      <c r="G265" s="34">
        <f>SUM(F$21:F265)</f>
        <v>250</v>
      </c>
      <c r="H265" s="34">
        <f t="shared" si="17"/>
        <v>10375</v>
      </c>
      <c r="I265" s="34">
        <f>IF(AND(MONTH(A265) = MONTH(A$21), DAY(A265) = DAY(A$21)),AVERAGEIF(A$21:A264,"&gt;"&amp; A265 - _xlfn.DAYS(DATE(YEAR(A265)+1,1,1),DATE(YEAR(A265),1,1)),K$21:K264)*G$3,0)</f>
        <v>0</v>
      </c>
      <c r="J265" s="34">
        <f>SUM(I$21:I265)</f>
        <v>0</v>
      </c>
      <c r="K265" s="34">
        <f t="shared" si="18"/>
        <v>10125</v>
      </c>
    </row>
    <row r="266" spans="1:11" x14ac:dyDescent="0.25">
      <c r="A266" s="20">
        <f t="shared" si="19"/>
        <v>40424</v>
      </c>
      <c r="B266" s="33">
        <f>_xlfn.IFNA(INDEX('Ein- und Auszahlungen'!B:B,MATCH(A266,'Ein- und Auszahlungen'!A:A,0)),0)</f>
        <v>-385</v>
      </c>
      <c r="C266" s="34">
        <f t="shared" si="15"/>
        <v>1.4336830141098846</v>
      </c>
      <c r="D266" s="34">
        <f>SUM(C$21:C266)</f>
        <v>342.31968601626289</v>
      </c>
      <c r="E266" s="34">
        <f t="shared" si="16"/>
        <v>10082.319686016268</v>
      </c>
      <c r="F266" s="34">
        <f>IF(AND(OR(MONTH(A266) = MONTH(A$21), MONTH(A266) = MOD(MONTH(A$21)+6, 12)), DAY(A266) = DAY(A$21)),AVERAGEIF(A$21:A265,"&gt;"&amp; A266 - _xlfn.DAYS(A266,DATE(YEAR(A266),MONTH(A266)-6,DAY(A266))),H$21:H265)*G$3/2,0)</f>
        <v>0</v>
      </c>
      <c r="G266" s="34">
        <f>SUM(F$21:F266)</f>
        <v>250</v>
      </c>
      <c r="H266" s="34">
        <f t="shared" si="17"/>
        <v>9990</v>
      </c>
      <c r="I266" s="34">
        <f>IF(AND(MONTH(A266) = MONTH(A$21), DAY(A266) = DAY(A$21)),AVERAGEIF(A$21:A265,"&gt;"&amp; A266 - _xlfn.DAYS(DATE(YEAR(A266)+1,1,1),DATE(YEAR(A266),1,1)),K$21:K265)*G$3,0)</f>
        <v>0</v>
      </c>
      <c r="J266" s="34">
        <f>SUM(I$21:I266)</f>
        <v>0</v>
      </c>
      <c r="K266" s="34">
        <f t="shared" si="18"/>
        <v>9740</v>
      </c>
    </row>
    <row r="267" spans="1:11" x14ac:dyDescent="0.25">
      <c r="A267" s="20">
        <f t="shared" si="19"/>
        <v>40425</v>
      </c>
      <c r="B267" s="33">
        <f>_xlfn.IFNA(INDEX('Ein- und Auszahlungen'!B:B,MATCH(A267,'Ein- und Auszahlungen'!A:A,0)),0)</f>
        <v>-560</v>
      </c>
      <c r="C267" s="34">
        <f t="shared" si="15"/>
        <v>1.381139683015927</v>
      </c>
      <c r="D267" s="34">
        <f>SUM(C$21:C267)</f>
        <v>343.70082569927882</v>
      </c>
      <c r="E267" s="34">
        <f t="shared" si="16"/>
        <v>9523.7008256992831</v>
      </c>
      <c r="F267" s="34">
        <f>IF(AND(OR(MONTH(A267) = MONTH(A$21), MONTH(A267) = MOD(MONTH(A$21)+6, 12)), DAY(A267) = DAY(A$21)),AVERAGEIF(A$21:A266,"&gt;"&amp; A267 - _xlfn.DAYS(A267,DATE(YEAR(A267),MONTH(A267)-6,DAY(A267))),H$21:H266)*G$3/2,0)</f>
        <v>0</v>
      </c>
      <c r="G267" s="34">
        <f>SUM(F$21:F267)</f>
        <v>250</v>
      </c>
      <c r="H267" s="34">
        <f t="shared" si="17"/>
        <v>9430</v>
      </c>
      <c r="I267" s="34">
        <f>IF(AND(MONTH(A267) = MONTH(A$21), DAY(A267) = DAY(A$21)),AVERAGEIF(A$21:A266,"&gt;"&amp; A267 - _xlfn.DAYS(DATE(YEAR(A267)+1,1,1),DATE(YEAR(A267),1,1)),K$21:K266)*G$3,0)</f>
        <v>0</v>
      </c>
      <c r="J267" s="34">
        <f>SUM(I$21:I267)</f>
        <v>0</v>
      </c>
      <c r="K267" s="34">
        <f t="shared" si="18"/>
        <v>9180</v>
      </c>
    </row>
    <row r="268" spans="1:11" x14ac:dyDescent="0.25">
      <c r="A268" s="20">
        <f t="shared" si="19"/>
        <v>40426</v>
      </c>
      <c r="B268" s="33">
        <f>_xlfn.IFNA(INDEX('Ein- und Auszahlungen'!B:B,MATCH(A268,'Ein- und Auszahlungen'!A:A,0)),0)</f>
        <v>0</v>
      </c>
      <c r="C268" s="34">
        <f t="shared" si="15"/>
        <v>1.3046165514656554</v>
      </c>
      <c r="D268" s="34">
        <f>SUM(C$21:C268)</f>
        <v>345.00544225074447</v>
      </c>
      <c r="E268" s="34">
        <f t="shared" si="16"/>
        <v>9525.0054422507492</v>
      </c>
      <c r="F268" s="34">
        <f>IF(AND(OR(MONTH(A268) = MONTH(A$21), MONTH(A268) = MOD(MONTH(A$21)+6, 12)), DAY(A268) = DAY(A$21)),AVERAGEIF(A$21:A267,"&gt;"&amp; A268 - _xlfn.DAYS(A268,DATE(YEAR(A268),MONTH(A268)-6,DAY(A268))),H$21:H267)*G$3/2,0)</f>
        <v>0</v>
      </c>
      <c r="G268" s="34">
        <f>SUM(F$21:F268)</f>
        <v>250</v>
      </c>
      <c r="H268" s="34">
        <f t="shared" si="17"/>
        <v>9430</v>
      </c>
      <c r="I268" s="34">
        <f>IF(AND(MONTH(A268) = MONTH(A$21), DAY(A268) = DAY(A$21)),AVERAGEIF(A$21:A267,"&gt;"&amp; A268 - _xlfn.DAYS(DATE(YEAR(A268)+1,1,1),DATE(YEAR(A268),1,1)),K$21:K267)*G$3,0)</f>
        <v>0</v>
      </c>
      <c r="J268" s="34">
        <f>SUM(I$21:I268)</f>
        <v>0</v>
      </c>
      <c r="K268" s="34">
        <f t="shared" si="18"/>
        <v>9180</v>
      </c>
    </row>
    <row r="269" spans="1:11" x14ac:dyDescent="0.25">
      <c r="A269" s="20">
        <f t="shared" si="19"/>
        <v>40427</v>
      </c>
      <c r="B269" s="33">
        <f>_xlfn.IFNA(INDEX('Ein- und Auszahlungen'!B:B,MATCH(A269,'Ein- und Auszahlungen'!A:A,0)),0)</f>
        <v>0</v>
      </c>
      <c r="C269" s="34">
        <f t="shared" si="15"/>
        <v>1.3047952660617466</v>
      </c>
      <c r="D269" s="34">
        <f>SUM(C$21:C269)</f>
        <v>346.31023751680624</v>
      </c>
      <c r="E269" s="34">
        <f t="shared" si="16"/>
        <v>9526.310237516811</v>
      </c>
      <c r="F269" s="34">
        <f>IF(AND(OR(MONTH(A269) = MONTH(A$21), MONTH(A269) = MOD(MONTH(A$21)+6, 12)), DAY(A269) = DAY(A$21)),AVERAGEIF(A$21:A268,"&gt;"&amp; A269 - _xlfn.DAYS(A269,DATE(YEAR(A269),MONTH(A269)-6,DAY(A269))),H$21:H268)*G$3/2,0)</f>
        <v>0</v>
      </c>
      <c r="G269" s="34">
        <f>SUM(F$21:F269)</f>
        <v>250</v>
      </c>
      <c r="H269" s="34">
        <f t="shared" si="17"/>
        <v>9430</v>
      </c>
      <c r="I269" s="34">
        <f>IF(AND(MONTH(A269) = MONTH(A$21), DAY(A269) = DAY(A$21)),AVERAGEIF(A$21:A268,"&gt;"&amp; A269 - _xlfn.DAYS(DATE(YEAR(A269)+1,1,1),DATE(YEAR(A269),1,1)),K$21:K268)*G$3,0)</f>
        <v>0</v>
      </c>
      <c r="J269" s="34">
        <f>SUM(I$21:I269)</f>
        <v>0</v>
      </c>
      <c r="K269" s="34">
        <f t="shared" si="18"/>
        <v>9180</v>
      </c>
    </row>
    <row r="270" spans="1:11" x14ac:dyDescent="0.25">
      <c r="A270" s="20">
        <f t="shared" si="19"/>
        <v>40428</v>
      </c>
      <c r="B270" s="33">
        <f>_xlfn.IFNA(INDEX('Ein- und Auszahlungen'!B:B,MATCH(A270,'Ein- und Auszahlungen'!A:A,0)),0)</f>
        <v>0</v>
      </c>
      <c r="C270" s="34">
        <f t="shared" si="15"/>
        <v>1.3049740051392893</v>
      </c>
      <c r="D270" s="34">
        <f>SUM(C$21:C270)</f>
        <v>347.61521152194553</v>
      </c>
      <c r="E270" s="34">
        <f t="shared" si="16"/>
        <v>9527.6152115219502</v>
      </c>
      <c r="F270" s="34">
        <f>IF(AND(OR(MONTH(A270) = MONTH(A$21), MONTH(A270) = MOD(MONTH(A$21)+6, 12)), DAY(A270) = DAY(A$21)),AVERAGEIF(A$21:A269,"&gt;"&amp; A270 - _xlfn.DAYS(A270,DATE(YEAR(A270),MONTH(A270)-6,DAY(A270))),H$21:H269)*G$3/2,0)</f>
        <v>0</v>
      </c>
      <c r="G270" s="34">
        <f>SUM(F$21:F270)</f>
        <v>250</v>
      </c>
      <c r="H270" s="34">
        <f t="shared" si="17"/>
        <v>9430</v>
      </c>
      <c r="I270" s="34">
        <f>IF(AND(MONTH(A270) = MONTH(A$21), DAY(A270) = DAY(A$21)),AVERAGEIF(A$21:A269,"&gt;"&amp; A270 - _xlfn.DAYS(DATE(YEAR(A270)+1,1,1),DATE(YEAR(A270),1,1)),K$21:K269)*G$3,0)</f>
        <v>0</v>
      </c>
      <c r="J270" s="34">
        <f>SUM(I$21:I270)</f>
        <v>0</v>
      </c>
      <c r="K270" s="34">
        <f t="shared" si="18"/>
        <v>9180</v>
      </c>
    </row>
    <row r="271" spans="1:11" x14ac:dyDescent="0.25">
      <c r="A271" s="20">
        <f t="shared" si="19"/>
        <v>40429</v>
      </c>
      <c r="B271" s="33">
        <f>_xlfn.IFNA(INDEX('Ein- und Auszahlungen'!B:B,MATCH(A271,'Ein- und Auszahlungen'!A:A,0)),0)</f>
        <v>0</v>
      </c>
      <c r="C271" s="34">
        <f t="shared" si="15"/>
        <v>1.3051527687016371</v>
      </c>
      <c r="D271" s="34">
        <f>SUM(C$21:C271)</f>
        <v>348.92036429064717</v>
      </c>
      <c r="E271" s="34">
        <f t="shared" si="16"/>
        <v>9528.9203642906523</v>
      </c>
      <c r="F271" s="34">
        <f>IF(AND(OR(MONTH(A271) = MONTH(A$21), MONTH(A271) = MOD(MONTH(A$21)+6, 12)), DAY(A271) = DAY(A$21)),AVERAGEIF(A$21:A270,"&gt;"&amp; A271 - _xlfn.DAYS(A271,DATE(YEAR(A271),MONTH(A271)-6,DAY(A271))),H$21:H270)*G$3/2,0)</f>
        <v>0</v>
      </c>
      <c r="G271" s="34">
        <f>SUM(F$21:F271)</f>
        <v>250</v>
      </c>
      <c r="H271" s="34">
        <f t="shared" si="17"/>
        <v>9430</v>
      </c>
      <c r="I271" s="34">
        <f>IF(AND(MONTH(A271) = MONTH(A$21), DAY(A271) = DAY(A$21)),AVERAGEIF(A$21:A270,"&gt;"&amp; A271 - _xlfn.DAYS(DATE(YEAR(A271)+1,1,1),DATE(YEAR(A271),1,1)),K$21:K270)*G$3,0)</f>
        <v>0</v>
      </c>
      <c r="J271" s="34">
        <f>SUM(I$21:I271)</f>
        <v>0</v>
      </c>
      <c r="K271" s="34">
        <f t="shared" si="18"/>
        <v>9180</v>
      </c>
    </row>
    <row r="272" spans="1:11" x14ac:dyDescent="0.25">
      <c r="A272" s="20">
        <f t="shared" si="19"/>
        <v>40430</v>
      </c>
      <c r="B272" s="33">
        <f>_xlfn.IFNA(INDEX('Ein- und Auszahlungen'!B:B,MATCH(A272,'Ein- und Auszahlungen'!A:A,0)),0)</f>
        <v>0</v>
      </c>
      <c r="C272" s="34">
        <f t="shared" si="15"/>
        <v>1.3053315567521442</v>
      </c>
      <c r="D272" s="34">
        <f>SUM(C$21:C272)</f>
        <v>350.22569584739932</v>
      </c>
      <c r="E272" s="34">
        <f t="shared" si="16"/>
        <v>9530.2256958474045</v>
      </c>
      <c r="F272" s="34">
        <f>IF(AND(OR(MONTH(A272) = MONTH(A$21), MONTH(A272) = MOD(MONTH(A$21)+6, 12)), DAY(A272) = DAY(A$21)),AVERAGEIF(A$21:A271,"&gt;"&amp; A272 - _xlfn.DAYS(A272,DATE(YEAR(A272),MONTH(A272)-6,DAY(A272))),H$21:H271)*G$3/2,0)</f>
        <v>0</v>
      </c>
      <c r="G272" s="34">
        <f>SUM(F$21:F272)</f>
        <v>250</v>
      </c>
      <c r="H272" s="34">
        <f t="shared" si="17"/>
        <v>9430</v>
      </c>
      <c r="I272" s="34">
        <f>IF(AND(MONTH(A272) = MONTH(A$21), DAY(A272) = DAY(A$21)),AVERAGEIF(A$21:A271,"&gt;"&amp; A272 - _xlfn.DAYS(DATE(YEAR(A272)+1,1,1),DATE(YEAR(A272),1,1)),K$21:K271)*G$3,0)</f>
        <v>0</v>
      </c>
      <c r="J272" s="34">
        <f>SUM(I$21:I272)</f>
        <v>0</v>
      </c>
      <c r="K272" s="34">
        <f t="shared" si="18"/>
        <v>9180</v>
      </c>
    </row>
    <row r="273" spans="1:11" x14ac:dyDescent="0.25">
      <c r="A273" s="20">
        <f t="shared" si="19"/>
        <v>40431</v>
      </c>
      <c r="B273" s="33">
        <f>_xlfn.IFNA(INDEX('Ein- und Auszahlungen'!B:B,MATCH(A273,'Ein- und Auszahlungen'!A:A,0)),0)</f>
        <v>0</v>
      </c>
      <c r="C273" s="34">
        <f t="shared" si="15"/>
        <v>1.305510369294165</v>
      </c>
      <c r="D273" s="34">
        <f>SUM(C$21:C273)</f>
        <v>351.53120621669348</v>
      </c>
      <c r="E273" s="34">
        <f t="shared" si="16"/>
        <v>9531.5312062166995</v>
      </c>
      <c r="F273" s="34">
        <f>IF(AND(OR(MONTH(A273) = MONTH(A$21), MONTH(A273) = MOD(MONTH(A$21)+6, 12)), DAY(A273) = DAY(A$21)),AVERAGEIF(A$21:A272,"&gt;"&amp; A273 - _xlfn.DAYS(A273,DATE(YEAR(A273),MONTH(A273)-6,DAY(A273))),H$21:H272)*G$3/2,0)</f>
        <v>0</v>
      </c>
      <c r="G273" s="34">
        <f>SUM(F$21:F273)</f>
        <v>250</v>
      </c>
      <c r="H273" s="34">
        <f t="shared" si="17"/>
        <v>9430</v>
      </c>
      <c r="I273" s="34">
        <f>IF(AND(MONTH(A273) = MONTH(A$21), DAY(A273) = DAY(A$21)),AVERAGEIF(A$21:A272,"&gt;"&amp; A273 - _xlfn.DAYS(DATE(YEAR(A273)+1,1,1),DATE(YEAR(A273),1,1)),K$21:K272)*G$3,0)</f>
        <v>0</v>
      </c>
      <c r="J273" s="34">
        <f>SUM(I$21:I273)</f>
        <v>0</v>
      </c>
      <c r="K273" s="34">
        <f t="shared" si="18"/>
        <v>9180</v>
      </c>
    </row>
    <row r="274" spans="1:11" x14ac:dyDescent="0.25">
      <c r="A274" s="20">
        <f t="shared" si="19"/>
        <v>40432</v>
      </c>
      <c r="B274" s="33">
        <f>_xlfn.IFNA(INDEX('Ein- und Auszahlungen'!B:B,MATCH(A274,'Ein- und Auszahlungen'!A:A,0)),0)</f>
        <v>0</v>
      </c>
      <c r="C274" s="34">
        <f t="shared" si="15"/>
        <v>1.3056892063310548</v>
      </c>
      <c r="D274" s="34">
        <f>SUM(C$21:C274)</f>
        <v>352.83689542302454</v>
      </c>
      <c r="E274" s="34">
        <f t="shared" si="16"/>
        <v>9532.83689542303</v>
      </c>
      <c r="F274" s="34">
        <f>IF(AND(OR(MONTH(A274) = MONTH(A$21), MONTH(A274) = MOD(MONTH(A$21)+6, 12)), DAY(A274) = DAY(A$21)),AVERAGEIF(A$21:A273,"&gt;"&amp; A274 - _xlfn.DAYS(A274,DATE(YEAR(A274),MONTH(A274)-6,DAY(A274))),H$21:H273)*G$3/2,0)</f>
        <v>0</v>
      </c>
      <c r="G274" s="34">
        <f>SUM(F$21:F274)</f>
        <v>250</v>
      </c>
      <c r="H274" s="34">
        <f t="shared" si="17"/>
        <v>9430</v>
      </c>
      <c r="I274" s="34">
        <f>IF(AND(MONTH(A274) = MONTH(A$21), DAY(A274) = DAY(A$21)),AVERAGEIF(A$21:A273,"&gt;"&amp; A274 - _xlfn.DAYS(DATE(YEAR(A274)+1,1,1),DATE(YEAR(A274),1,1)),K$21:K273)*G$3,0)</f>
        <v>0</v>
      </c>
      <c r="J274" s="34">
        <f>SUM(I$21:I274)</f>
        <v>0</v>
      </c>
      <c r="K274" s="34">
        <f t="shared" si="18"/>
        <v>9180</v>
      </c>
    </row>
    <row r="275" spans="1:11" x14ac:dyDescent="0.25">
      <c r="A275" s="20">
        <f t="shared" si="19"/>
        <v>40433</v>
      </c>
      <c r="B275" s="33">
        <f>_xlfn.IFNA(INDEX('Ein- und Auszahlungen'!B:B,MATCH(A275,'Ein- und Auszahlungen'!A:A,0)),0)</f>
        <v>0</v>
      </c>
      <c r="C275" s="34">
        <f t="shared" si="15"/>
        <v>1.3058680678661685</v>
      </c>
      <c r="D275" s="34">
        <f>SUM(C$21:C275)</f>
        <v>354.14276349089073</v>
      </c>
      <c r="E275" s="34">
        <f t="shared" si="16"/>
        <v>9534.142763490896</v>
      </c>
      <c r="F275" s="34">
        <f>IF(AND(OR(MONTH(A275) = MONTH(A$21), MONTH(A275) = MOD(MONTH(A$21)+6, 12)), DAY(A275) = DAY(A$21)),AVERAGEIF(A$21:A274,"&gt;"&amp; A275 - _xlfn.DAYS(A275,DATE(YEAR(A275),MONTH(A275)-6,DAY(A275))),H$21:H274)*G$3/2,0)</f>
        <v>0</v>
      </c>
      <c r="G275" s="34">
        <f>SUM(F$21:F275)</f>
        <v>250</v>
      </c>
      <c r="H275" s="34">
        <f t="shared" si="17"/>
        <v>9430</v>
      </c>
      <c r="I275" s="34">
        <f>IF(AND(MONTH(A275) = MONTH(A$21), DAY(A275) = DAY(A$21)),AVERAGEIF(A$21:A274,"&gt;"&amp; A275 - _xlfn.DAYS(DATE(YEAR(A275)+1,1,1),DATE(YEAR(A275),1,1)),K$21:K274)*G$3,0)</f>
        <v>0</v>
      </c>
      <c r="J275" s="34">
        <f>SUM(I$21:I275)</f>
        <v>0</v>
      </c>
      <c r="K275" s="34">
        <f t="shared" si="18"/>
        <v>9180</v>
      </c>
    </row>
    <row r="276" spans="1:11" x14ac:dyDescent="0.25">
      <c r="A276" s="20">
        <f t="shared" si="19"/>
        <v>40434</v>
      </c>
      <c r="B276" s="33">
        <f>_xlfn.IFNA(INDEX('Ein- und Auszahlungen'!B:B,MATCH(A276,'Ein- und Auszahlungen'!A:A,0)),0)</f>
        <v>0</v>
      </c>
      <c r="C276" s="34">
        <f t="shared" si="15"/>
        <v>1.3060469539028625</v>
      </c>
      <c r="D276" s="34">
        <f>SUM(C$21:C276)</f>
        <v>355.44881044479359</v>
      </c>
      <c r="E276" s="34">
        <f t="shared" si="16"/>
        <v>9535.4488104447992</v>
      </c>
      <c r="F276" s="34">
        <f>IF(AND(OR(MONTH(A276) = MONTH(A$21), MONTH(A276) = MOD(MONTH(A$21)+6, 12)), DAY(A276) = DAY(A$21)),AVERAGEIF(A$21:A275,"&gt;"&amp; A276 - _xlfn.DAYS(A276,DATE(YEAR(A276),MONTH(A276)-6,DAY(A276))),H$21:H275)*G$3/2,0)</f>
        <v>0</v>
      </c>
      <c r="G276" s="34">
        <f>SUM(F$21:F276)</f>
        <v>250</v>
      </c>
      <c r="H276" s="34">
        <f t="shared" si="17"/>
        <v>9430</v>
      </c>
      <c r="I276" s="34">
        <f>IF(AND(MONTH(A276) = MONTH(A$21), DAY(A276) = DAY(A$21)),AVERAGEIF(A$21:A275,"&gt;"&amp; A276 - _xlfn.DAYS(DATE(YEAR(A276)+1,1,1),DATE(YEAR(A276),1,1)),K$21:K275)*G$3,0)</f>
        <v>0</v>
      </c>
      <c r="J276" s="34">
        <f>SUM(I$21:I276)</f>
        <v>0</v>
      </c>
      <c r="K276" s="34">
        <f t="shared" si="18"/>
        <v>9180</v>
      </c>
    </row>
    <row r="277" spans="1:11" x14ac:dyDescent="0.25">
      <c r="A277" s="20">
        <f t="shared" si="19"/>
        <v>40435</v>
      </c>
      <c r="B277" s="33">
        <f>_xlfn.IFNA(INDEX('Ein- und Auszahlungen'!B:B,MATCH(A277,'Ein- und Auszahlungen'!A:A,0)),0)</f>
        <v>0</v>
      </c>
      <c r="C277" s="34">
        <f t="shared" si="15"/>
        <v>1.3062258644444931</v>
      </c>
      <c r="D277" s="34">
        <f>SUM(C$21:C277)</f>
        <v>356.75503630923811</v>
      </c>
      <c r="E277" s="34">
        <f t="shared" si="16"/>
        <v>9536.7550363092432</v>
      </c>
      <c r="F277" s="34">
        <f>IF(AND(OR(MONTH(A277) = MONTH(A$21), MONTH(A277) = MOD(MONTH(A$21)+6, 12)), DAY(A277) = DAY(A$21)),AVERAGEIF(A$21:A276,"&gt;"&amp; A277 - _xlfn.DAYS(A277,DATE(YEAR(A277),MONTH(A277)-6,DAY(A277))),H$21:H276)*G$3/2,0)</f>
        <v>0</v>
      </c>
      <c r="G277" s="34">
        <f>SUM(F$21:F277)</f>
        <v>250</v>
      </c>
      <c r="H277" s="34">
        <f t="shared" si="17"/>
        <v>9430</v>
      </c>
      <c r="I277" s="34">
        <f>IF(AND(MONTH(A277) = MONTH(A$21), DAY(A277) = DAY(A$21)),AVERAGEIF(A$21:A276,"&gt;"&amp; A277 - _xlfn.DAYS(DATE(YEAR(A277)+1,1,1),DATE(YEAR(A277),1,1)),K$21:K276)*G$3,0)</f>
        <v>0</v>
      </c>
      <c r="J277" s="34">
        <f>SUM(I$21:I277)</f>
        <v>0</v>
      </c>
      <c r="K277" s="34">
        <f t="shared" si="18"/>
        <v>9180</v>
      </c>
    </row>
    <row r="278" spans="1:11" x14ac:dyDescent="0.25">
      <c r="A278" s="20">
        <f t="shared" si="19"/>
        <v>40436</v>
      </c>
      <c r="B278" s="33">
        <f>_xlfn.IFNA(INDEX('Ein- und Auszahlungen'!B:B,MATCH(A278,'Ein- und Auszahlungen'!A:A,0)),0)</f>
        <v>0</v>
      </c>
      <c r="C278" s="34">
        <f t="shared" ref="C278:C341" si="20">E277*G$3/_xlfn.DAYS(DATE(YEAR(A278)+1,1,1),DATE(YEAR(A278),1,1))</f>
        <v>1.306404799494417</v>
      </c>
      <c r="D278" s="34">
        <f>SUM(C$21:C278)</f>
        <v>358.06144110873254</v>
      </c>
      <c r="E278" s="34">
        <f t="shared" ref="E278:E341" si="21">C278+E277 + $B278</f>
        <v>9538.0614411087372</v>
      </c>
      <c r="F278" s="34">
        <f>IF(AND(OR(MONTH(A278) = MONTH(A$21), MONTH(A278) = MOD(MONTH(A$21)+6, 12)), DAY(A278) = DAY(A$21)),AVERAGEIF(A$21:A277,"&gt;"&amp; A278 - _xlfn.DAYS(A278,DATE(YEAR(A278),MONTH(A278)-6,DAY(A278))),H$21:H277)*G$3/2,0)</f>
        <v>0</v>
      </c>
      <c r="G278" s="34">
        <f>SUM(F$21:F278)</f>
        <v>250</v>
      </c>
      <c r="H278" s="34">
        <f t="shared" ref="H278:H341" si="22">F278+H277 + $B278</f>
        <v>9430</v>
      </c>
      <c r="I278" s="34">
        <f>IF(AND(MONTH(A278) = MONTH(A$21), DAY(A278) = DAY(A$21)),AVERAGEIF(A$21:A277,"&gt;"&amp; A278 - _xlfn.DAYS(DATE(YEAR(A278)+1,1,1),DATE(YEAR(A278),1,1)),K$21:K277)*G$3,0)</f>
        <v>0</v>
      </c>
      <c r="J278" s="34">
        <f>SUM(I$21:I278)</f>
        <v>0</v>
      </c>
      <c r="K278" s="34">
        <f t="shared" ref="K278:K341" si="23">I278+K277+$B278</f>
        <v>9180</v>
      </c>
    </row>
    <row r="279" spans="1:11" x14ac:dyDescent="0.25">
      <c r="A279" s="20">
        <f t="shared" ref="A279:A342" si="24">A278+1</f>
        <v>40437</v>
      </c>
      <c r="B279" s="33">
        <f>_xlfn.IFNA(INDEX('Ein- und Auszahlungen'!B:B,MATCH(A279,'Ein- und Auszahlungen'!A:A,0)),0)</f>
        <v>0</v>
      </c>
      <c r="C279" s="34">
        <f t="shared" si="20"/>
        <v>1.3065837590559914</v>
      </c>
      <c r="D279" s="34">
        <f>SUM(C$21:C279)</f>
        <v>359.36802486778851</v>
      </c>
      <c r="E279" s="34">
        <f t="shared" si="21"/>
        <v>9539.3680248677938</v>
      </c>
      <c r="F279" s="34">
        <f>IF(AND(OR(MONTH(A279) = MONTH(A$21), MONTH(A279) = MOD(MONTH(A$21)+6, 12)), DAY(A279) = DAY(A$21)),AVERAGEIF(A$21:A278,"&gt;"&amp; A279 - _xlfn.DAYS(A279,DATE(YEAR(A279),MONTH(A279)-6,DAY(A279))),H$21:H278)*G$3/2,0)</f>
        <v>0</v>
      </c>
      <c r="G279" s="34">
        <f>SUM(F$21:F279)</f>
        <v>250</v>
      </c>
      <c r="H279" s="34">
        <f t="shared" si="22"/>
        <v>9430</v>
      </c>
      <c r="I279" s="34">
        <f>IF(AND(MONTH(A279) = MONTH(A$21), DAY(A279) = DAY(A$21)),AVERAGEIF(A$21:A278,"&gt;"&amp; A279 - _xlfn.DAYS(DATE(YEAR(A279)+1,1,1),DATE(YEAR(A279),1,1)),K$21:K278)*G$3,0)</f>
        <v>0</v>
      </c>
      <c r="J279" s="34">
        <f>SUM(I$21:I279)</f>
        <v>0</v>
      </c>
      <c r="K279" s="34">
        <f t="shared" si="23"/>
        <v>9180</v>
      </c>
    </row>
    <row r="280" spans="1:11" x14ac:dyDescent="0.25">
      <c r="A280" s="20">
        <f t="shared" si="24"/>
        <v>40438</v>
      </c>
      <c r="B280" s="33">
        <f>_xlfn.IFNA(INDEX('Ein- und Auszahlungen'!B:B,MATCH(A280,'Ein- und Auszahlungen'!A:A,0)),0)</f>
        <v>0</v>
      </c>
      <c r="C280" s="34">
        <f t="shared" si="20"/>
        <v>1.3067627431325746</v>
      </c>
      <c r="D280" s="34">
        <f>SUM(C$21:C280)</f>
        <v>360.6747876109211</v>
      </c>
      <c r="E280" s="34">
        <f t="shared" si="21"/>
        <v>9540.6747876109257</v>
      </c>
      <c r="F280" s="34">
        <f>IF(AND(OR(MONTH(A280) = MONTH(A$21), MONTH(A280) = MOD(MONTH(A$21)+6, 12)), DAY(A280) = DAY(A$21)),AVERAGEIF(A$21:A279,"&gt;"&amp; A280 - _xlfn.DAYS(A280,DATE(YEAR(A280),MONTH(A280)-6,DAY(A280))),H$21:H279)*G$3/2,0)</f>
        <v>0</v>
      </c>
      <c r="G280" s="34">
        <f>SUM(F$21:F280)</f>
        <v>250</v>
      </c>
      <c r="H280" s="34">
        <f t="shared" si="22"/>
        <v>9430</v>
      </c>
      <c r="I280" s="34">
        <f>IF(AND(MONTH(A280) = MONTH(A$21), DAY(A280) = DAY(A$21)),AVERAGEIF(A$21:A279,"&gt;"&amp; A280 - _xlfn.DAYS(DATE(YEAR(A280)+1,1,1),DATE(YEAR(A280),1,1)),K$21:K279)*G$3,0)</f>
        <v>0</v>
      </c>
      <c r="J280" s="34">
        <f>SUM(I$21:I280)</f>
        <v>0</v>
      </c>
      <c r="K280" s="34">
        <f t="shared" si="23"/>
        <v>9180</v>
      </c>
    </row>
    <row r="281" spans="1:11" x14ac:dyDescent="0.25">
      <c r="A281" s="20">
        <f t="shared" si="24"/>
        <v>40439</v>
      </c>
      <c r="B281" s="33">
        <f>_xlfn.IFNA(INDEX('Ein- und Auszahlungen'!B:B,MATCH(A281,'Ein- und Auszahlungen'!A:A,0)),0)</f>
        <v>0</v>
      </c>
      <c r="C281" s="34">
        <f t="shared" si="20"/>
        <v>1.3069417517275241</v>
      </c>
      <c r="D281" s="34">
        <f>SUM(C$21:C281)</f>
        <v>361.98172936264865</v>
      </c>
      <c r="E281" s="34">
        <f t="shared" si="21"/>
        <v>9541.9817293626529</v>
      </c>
      <c r="F281" s="34">
        <f>IF(AND(OR(MONTH(A281) = MONTH(A$21), MONTH(A281) = MOD(MONTH(A$21)+6, 12)), DAY(A281) = DAY(A$21)),AVERAGEIF(A$21:A280,"&gt;"&amp; A281 - _xlfn.DAYS(A281,DATE(YEAR(A281),MONTH(A281)-6,DAY(A281))),H$21:H280)*G$3/2,0)</f>
        <v>0</v>
      </c>
      <c r="G281" s="34">
        <f>SUM(F$21:F281)</f>
        <v>250</v>
      </c>
      <c r="H281" s="34">
        <f t="shared" si="22"/>
        <v>9430</v>
      </c>
      <c r="I281" s="34">
        <f>IF(AND(MONTH(A281) = MONTH(A$21), DAY(A281) = DAY(A$21)),AVERAGEIF(A$21:A280,"&gt;"&amp; A281 - _xlfn.DAYS(DATE(YEAR(A281)+1,1,1),DATE(YEAR(A281),1,1)),K$21:K280)*G$3,0)</f>
        <v>0</v>
      </c>
      <c r="J281" s="34">
        <f>SUM(I$21:I281)</f>
        <v>0</v>
      </c>
      <c r="K281" s="34">
        <f t="shared" si="23"/>
        <v>9180</v>
      </c>
    </row>
    <row r="282" spans="1:11" x14ac:dyDescent="0.25">
      <c r="A282" s="20">
        <f t="shared" si="24"/>
        <v>40440</v>
      </c>
      <c r="B282" s="33">
        <f>_xlfn.IFNA(INDEX('Ein- und Auszahlungen'!B:B,MATCH(A282,'Ein- und Auszahlungen'!A:A,0)),0)</f>
        <v>0</v>
      </c>
      <c r="C282" s="34">
        <f t="shared" si="20"/>
        <v>1.307120784844199</v>
      </c>
      <c r="D282" s="34">
        <f>SUM(C$21:C282)</f>
        <v>363.28885014749284</v>
      </c>
      <c r="E282" s="34">
        <f t="shared" si="21"/>
        <v>9543.2888501474972</v>
      </c>
      <c r="F282" s="34">
        <f>IF(AND(OR(MONTH(A282) = MONTH(A$21), MONTH(A282) = MOD(MONTH(A$21)+6, 12)), DAY(A282) = DAY(A$21)),AVERAGEIF(A$21:A281,"&gt;"&amp; A282 - _xlfn.DAYS(A282,DATE(YEAR(A282),MONTH(A282)-6,DAY(A282))),H$21:H281)*G$3/2,0)</f>
        <v>0</v>
      </c>
      <c r="G282" s="34">
        <f>SUM(F$21:F282)</f>
        <v>250</v>
      </c>
      <c r="H282" s="34">
        <f t="shared" si="22"/>
        <v>9430</v>
      </c>
      <c r="I282" s="34">
        <f>IF(AND(MONTH(A282) = MONTH(A$21), DAY(A282) = DAY(A$21)),AVERAGEIF(A$21:A281,"&gt;"&amp; A282 - _xlfn.DAYS(DATE(YEAR(A282)+1,1,1),DATE(YEAR(A282),1,1)),K$21:K281)*G$3,0)</f>
        <v>0</v>
      </c>
      <c r="J282" s="34">
        <f>SUM(I$21:I282)</f>
        <v>0</v>
      </c>
      <c r="K282" s="34">
        <f t="shared" si="23"/>
        <v>9180</v>
      </c>
    </row>
    <row r="283" spans="1:11" x14ac:dyDescent="0.25">
      <c r="A283" s="20">
        <f t="shared" si="24"/>
        <v>40441</v>
      </c>
      <c r="B283" s="33">
        <f>_xlfn.IFNA(INDEX('Ein- und Auszahlungen'!B:B,MATCH(A283,'Ein- und Auszahlungen'!A:A,0)),0)</f>
        <v>0</v>
      </c>
      <c r="C283" s="34">
        <f t="shared" si="20"/>
        <v>1.3072998424859585</v>
      </c>
      <c r="D283" s="34">
        <f>SUM(C$21:C283)</f>
        <v>364.59614998997881</v>
      </c>
      <c r="E283" s="34">
        <f t="shared" si="21"/>
        <v>9544.596149989984</v>
      </c>
      <c r="F283" s="34">
        <f>IF(AND(OR(MONTH(A283) = MONTH(A$21), MONTH(A283) = MOD(MONTH(A$21)+6, 12)), DAY(A283) = DAY(A$21)),AVERAGEIF(A$21:A282,"&gt;"&amp; A283 - _xlfn.DAYS(A283,DATE(YEAR(A283),MONTH(A283)-6,DAY(A283))),H$21:H282)*G$3/2,0)</f>
        <v>0</v>
      </c>
      <c r="G283" s="34">
        <f>SUM(F$21:F283)</f>
        <v>250</v>
      </c>
      <c r="H283" s="34">
        <f t="shared" si="22"/>
        <v>9430</v>
      </c>
      <c r="I283" s="34">
        <f>IF(AND(MONTH(A283) = MONTH(A$21), DAY(A283) = DAY(A$21)),AVERAGEIF(A$21:A282,"&gt;"&amp; A283 - _xlfn.DAYS(DATE(YEAR(A283)+1,1,1),DATE(YEAR(A283),1,1)),K$21:K282)*G$3,0)</f>
        <v>0</v>
      </c>
      <c r="J283" s="34">
        <f>SUM(I$21:I283)</f>
        <v>0</v>
      </c>
      <c r="K283" s="34">
        <f t="shared" si="23"/>
        <v>9180</v>
      </c>
    </row>
    <row r="284" spans="1:11" x14ac:dyDescent="0.25">
      <c r="A284" s="20">
        <f t="shared" si="24"/>
        <v>40442</v>
      </c>
      <c r="B284" s="33">
        <f>_xlfn.IFNA(INDEX('Ein- und Auszahlungen'!B:B,MATCH(A284,'Ein- und Auszahlungen'!A:A,0)),0)</f>
        <v>0</v>
      </c>
      <c r="C284" s="34">
        <f t="shared" si="20"/>
        <v>1.3074789246561622</v>
      </c>
      <c r="D284" s="34">
        <f>SUM(C$21:C284)</f>
        <v>365.90362891463496</v>
      </c>
      <c r="E284" s="34">
        <f t="shared" si="21"/>
        <v>9545.9036289146406</v>
      </c>
      <c r="F284" s="34">
        <f>IF(AND(OR(MONTH(A284) = MONTH(A$21), MONTH(A284) = MOD(MONTH(A$21)+6, 12)), DAY(A284) = DAY(A$21)),AVERAGEIF(A$21:A283,"&gt;"&amp; A284 - _xlfn.DAYS(A284,DATE(YEAR(A284),MONTH(A284)-6,DAY(A284))),H$21:H283)*G$3/2,0)</f>
        <v>0</v>
      </c>
      <c r="G284" s="34">
        <f>SUM(F$21:F284)</f>
        <v>250</v>
      </c>
      <c r="H284" s="34">
        <f t="shared" si="22"/>
        <v>9430</v>
      </c>
      <c r="I284" s="34">
        <f>IF(AND(MONTH(A284) = MONTH(A$21), DAY(A284) = DAY(A$21)),AVERAGEIF(A$21:A283,"&gt;"&amp; A284 - _xlfn.DAYS(DATE(YEAR(A284)+1,1,1),DATE(YEAR(A284),1,1)),K$21:K283)*G$3,0)</f>
        <v>0</v>
      </c>
      <c r="J284" s="34">
        <f>SUM(I$21:I284)</f>
        <v>0</v>
      </c>
      <c r="K284" s="34">
        <f t="shared" si="23"/>
        <v>9180</v>
      </c>
    </row>
    <row r="285" spans="1:11" x14ac:dyDescent="0.25">
      <c r="A285" s="20">
        <f t="shared" si="24"/>
        <v>40443</v>
      </c>
      <c r="B285" s="33">
        <f>_xlfn.IFNA(INDEX('Ein- und Auszahlungen'!B:B,MATCH(A285,'Ein- und Auszahlungen'!A:A,0)),0)</f>
        <v>0</v>
      </c>
      <c r="C285" s="34">
        <f t="shared" si="20"/>
        <v>1.30765803135817</v>
      </c>
      <c r="D285" s="34">
        <f>SUM(C$21:C285)</f>
        <v>367.21128694599315</v>
      </c>
      <c r="E285" s="34">
        <f t="shared" si="21"/>
        <v>9547.2112869459979</v>
      </c>
      <c r="F285" s="34">
        <f>IF(AND(OR(MONTH(A285) = MONTH(A$21), MONTH(A285) = MOD(MONTH(A$21)+6, 12)), DAY(A285) = DAY(A$21)),AVERAGEIF(A$21:A284,"&gt;"&amp; A285 - _xlfn.DAYS(A285,DATE(YEAR(A285),MONTH(A285)-6,DAY(A285))),H$21:H284)*G$3/2,0)</f>
        <v>0</v>
      </c>
      <c r="G285" s="34">
        <f>SUM(F$21:F285)</f>
        <v>250</v>
      </c>
      <c r="H285" s="34">
        <f t="shared" si="22"/>
        <v>9430</v>
      </c>
      <c r="I285" s="34">
        <f>IF(AND(MONTH(A285) = MONTH(A$21), DAY(A285) = DAY(A$21)),AVERAGEIF(A$21:A284,"&gt;"&amp; A285 - _xlfn.DAYS(DATE(YEAR(A285)+1,1,1),DATE(YEAR(A285),1,1)),K$21:K284)*G$3,0)</f>
        <v>0</v>
      </c>
      <c r="J285" s="34">
        <f>SUM(I$21:I285)</f>
        <v>0</v>
      </c>
      <c r="K285" s="34">
        <f t="shared" si="23"/>
        <v>9180</v>
      </c>
    </row>
    <row r="286" spans="1:11" x14ac:dyDescent="0.25">
      <c r="A286" s="20">
        <f t="shared" si="24"/>
        <v>40444</v>
      </c>
      <c r="B286" s="33">
        <f>_xlfn.IFNA(INDEX('Ein- und Auszahlungen'!B:B,MATCH(A286,'Ein- und Auszahlungen'!A:A,0)),0)</f>
        <v>0</v>
      </c>
      <c r="C286" s="34">
        <f t="shared" si="20"/>
        <v>1.3078371625953422</v>
      </c>
      <c r="D286" s="34">
        <f>SUM(C$21:C286)</f>
        <v>368.51912410858847</v>
      </c>
      <c r="E286" s="34">
        <f t="shared" si="21"/>
        <v>9548.519124108594</v>
      </c>
      <c r="F286" s="34">
        <f>IF(AND(OR(MONTH(A286) = MONTH(A$21), MONTH(A286) = MOD(MONTH(A$21)+6, 12)), DAY(A286) = DAY(A$21)),AVERAGEIF(A$21:A285,"&gt;"&amp; A286 - _xlfn.DAYS(A286,DATE(YEAR(A286),MONTH(A286)-6,DAY(A286))),H$21:H285)*G$3/2,0)</f>
        <v>0</v>
      </c>
      <c r="G286" s="34">
        <f>SUM(F$21:F286)</f>
        <v>250</v>
      </c>
      <c r="H286" s="34">
        <f t="shared" si="22"/>
        <v>9430</v>
      </c>
      <c r="I286" s="34">
        <f>IF(AND(MONTH(A286) = MONTH(A$21), DAY(A286) = DAY(A$21)),AVERAGEIF(A$21:A285,"&gt;"&amp; A286 - _xlfn.DAYS(DATE(YEAR(A286)+1,1,1),DATE(YEAR(A286),1,1)),K$21:K285)*G$3,0)</f>
        <v>0</v>
      </c>
      <c r="J286" s="34">
        <f>SUM(I$21:I286)</f>
        <v>0</v>
      </c>
      <c r="K286" s="34">
        <f t="shared" si="23"/>
        <v>9180</v>
      </c>
    </row>
    <row r="287" spans="1:11" x14ac:dyDescent="0.25">
      <c r="A287" s="20">
        <f t="shared" si="24"/>
        <v>40445</v>
      </c>
      <c r="B287" s="33">
        <f>_xlfn.IFNA(INDEX('Ein- und Auszahlungen'!B:B,MATCH(A287,'Ein- und Auszahlungen'!A:A,0)),0)</f>
        <v>0</v>
      </c>
      <c r="C287" s="34">
        <f t="shared" si="20"/>
        <v>1.3080163183710403</v>
      </c>
      <c r="D287" s="34">
        <f>SUM(C$21:C287)</f>
        <v>369.82714042695949</v>
      </c>
      <c r="E287" s="34">
        <f t="shared" si="21"/>
        <v>9549.8271404269653</v>
      </c>
      <c r="F287" s="34">
        <f>IF(AND(OR(MONTH(A287) = MONTH(A$21), MONTH(A287) = MOD(MONTH(A$21)+6, 12)), DAY(A287) = DAY(A$21)),AVERAGEIF(A$21:A286,"&gt;"&amp; A287 - _xlfn.DAYS(A287,DATE(YEAR(A287),MONTH(A287)-6,DAY(A287))),H$21:H286)*G$3/2,0)</f>
        <v>0</v>
      </c>
      <c r="G287" s="34">
        <f>SUM(F$21:F287)</f>
        <v>250</v>
      </c>
      <c r="H287" s="34">
        <f t="shared" si="22"/>
        <v>9430</v>
      </c>
      <c r="I287" s="34">
        <f>IF(AND(MONTH(A287) = MONTH(A$21), DAY(A287) = DAY(A$21)),AVERAGEIF(A$21:A286,"&gt;"&amp; A287 - _xlfn.DAYS(DATE(YEAR(A287)+1,1,1),DATE(YEAR(A287),1,1)),K$21:K286)*G$3,0)</f>
        <v>0</v>
      </c>
      <c r="J287" s="34">
        <f>SUM(I$21:I287)</f>
        <v>0</v>
      </c>
      <c r="K287" s="34">
        <f t="shared" si="23"/>
        <v>9180</v>
      </c>
    </row>
    <row r="288" spans="1:11" x14ac:dyDescent="0.25">
      <c r="A288" s="20">
        <f t="shared" si="24"/>
        <v>40446</v>
      </c>
      <c r="B288" s="33">
        <f>_xlfn.IFNA(INDEX('Ein- und Auszahlungen'!B:B,MATCH(A288,'Ein- und Auszahlungen'!A:A,0)),0)</f>
        <v>0</v>
      </c>
      <c r="C288" s="34">
        <f t="shared" si="20"/>
        <v>1.3081954986886255</v>
      </c>
      <c r="D288" s="34">
        <f>SUM(C$21:C288)</f>
        <v>371.13533592564812</v>
      </c>
      <c r="E288" s="34">
        <f t="shared" si="21"/>
        <v>9551.1353359256536</v>
      </c>
      <c r="F288" s="34">
        <f>IF(AND(OR(MONTH(A288) = MONTH(A$21), MONTH(A288) = MOD(MONTH(A$21)+6, 12)), DAY(A288) = DAY(A$21)),AVERAGEIF(A$21:A287,"&gt;"&amp; A288 - _xlfn.DAYS(A288,DATE(YEAR(A288),MONTH(A288)-6,DAY(A288))),H$21:H287)*G$3/2,0)</f>
        <v>0</v>
      </c>
      <c r="G288" s="34">
        <f>SUM(F$21:F288)</f>
        <v>250</v>
      </c>
      <c r="H288" s="34">
        <f t="shared" si="22"/>
        <v>9430</v>
      </c>
      <c r="I288" s="34">
        <f>IF(AND(MONTH(A288) = MONTH(A$21), DAY(A288) = DAY(A$21)),AVERAGEIF(A$21:A287,"&gt;"&amp; A288 - _xlfn.DAYS(DATE(YEAR(A288)+1,1,1),DATE(YEAR(A288),1,1)),K$21:K287)*G$3,0)</f>
        <v>0</v>
      </c>
      <c r="J288" s="34">
        <f>SUM(I$21:I288)</f>
        <v>0</v>
      </c>
      <c r="K288" s="34">
        <f t="shared" si="23"/>
        <v>9180</v>
      </c>
    </row>
    <row r="289" spans="1:11" x14ac:dyDescent="0.25">
      <c r="A289" s="20">
        <f t="shared" si="24"/>
        <v>40447</v>
      </c>
      <c r="B289" s="33">
        <f>_xlfn.IFNA(INDEX('Ein- und Auszahlungen'!B:B,MATCH(A289,'Ein- und Auszahlungen'!A:A,0)),0)</f>
        <v>0</v>
      </c>
      <c r="C289" s="34">
        <f t="shared" si="20"/>
        <v>1.3083747035514595</v>
      </c>
      <c r="D289" s="34">
        <f>SUM(C$21:C289)</f>
        <v>372.44371062919959</v>
      </c>
      <c r="E289" s="34">
        <f t="shared" si="21"/>
        <v>9552.4437106292044</v>
      </c>
      <c r="F289" s="34">
        <f>IF(AND(OR(MONTH(A289) = MONTH(A$21), MONTH(A289) = MOD(MONTH(A$21)+6, 12)), DAY(A289) = DAY(A$21)),AVERAGEIF(A$21:A288,"&gt;"&amp; A289 - _xlfn.DAYS(A289,DATE(YEAR(A289),MONTH(A289)-6,DAY(A289))),H$21:H288)*G$3/2,0)</f>
        <v>0</v>
      </c>
      <c r="G289" s="34">
        <f>SUM(F$21:F289)</f>
        <v>250</v>
      </c>
      <c r="H289" s="34">
        <f t="shared" si="22"/>
        <v>9430</v>
      </c>
      <c r="I289" s="34">
        <f>IF(AND(MONTH(A289) = MONTH(A$21), DAY(A289) = DAY(A$21)),AVERAGEIF(A$21:A288,"&gt;"&amp; A289 - _xlfn.DAYS(DATE(YEAR(A289)+1,1,1),DATE(YEAR(A289),1,1)),K$21:K288)*G$3,0)</f>
        <v>0</v>
      </c>
      <c r="J289" s="34">
        <f>SUM(I$21:I289)</f>
        <v>0</v>
      </c>
      <c r="K289" s="34">
        <f t="shared" si="23"/>
        <v>9180</v>
      </c>
    </row>
    <row r="290" spans="1:11" x14ac:dyDescent="0.25">
      <c r="A290" s="20">
        <f t="shared" si="24"/>
        <v>40448</v>
      </c>
      <c r="B290" s="33">
        <f>_xlfn.IFNA(INDEX('Ein- und Auszahlungen'!B:B,MATCH(A290,'Ein- und Auszahlungen'!A:A,0)),0)</f>
        <v>0</v>
      </c>
      <c r="C290" s="34">
        <f t="shared" si="20"/>
        <v>1.3085539329629048</v>
      </c>
      <c r="D290" s="34">
        <f>SUM(C$21:C290)</f>
        <v>373.75226456216251</v>
      </c>
      <c r="E290" s="34">
        <f t="shared" si="21"/>
        <v>9553.7522645621666</v>
      </c>
      <c r="F290" s="34">
        <f>IF(AND(OR(MONTH(A290) = MONTH(A$21), MONTH(A290) = MOD(MONTH(A$21)+6, 12)), DAY(A290) = DAY(A$21)),AVERAGEIF(A$21:A289,"&gt;"&amp; A290 - _xlfn.DAYS(A290,DATE(YEAR(A290),MONTH(A290)-6,DAY(A290))),H$21:H289)*G$3/2,0)</f>
        <v>0</v>
      </c>
      <c r="G290" s="34">
        <f>SUM(F$21:F290)</f>
        <v>250</v>
      </c>
      <c r="H290" s="34">
        <f t="shared" si="22"/>
        <v>9430</v>
      </c>
      <c r="I290" s="34">
        <f>IF(AND(MONTH(A290) = MONTH(A$21), DAY(A290) = DAY(A$21)),AVERAGEIF(A$21:A289,"&gt;"&amp; A290 - _xlfn.DAYS(DATE(YEAR(A290)+1,1,1),DATE(YEAR(A290),1,1)),K$21:K289)*G$3,0)</f>
        <v>0</v>
      </c>
      <c r="J290" s="34">
        <f>SUM(I$21:I290)</f>
        <v>0</v>
      </c>
      <c r="K290" s="34">
        <f t="shared" si="23"/>
        <v>9180</v>
      </c>
    </row>
    <row r="291" spans="1:11" x14ac:dyDescent="0.25">
      <c r="A291" s="20">
        <f t="shared" si="24"/>
        <v>40449</v>
      </c>
      <c r="B291" s="33">
        <f>_xlfn.IFNA(INDEX('Ein- und Auszahlungen'!B:B,MATCH(A291,'Ein- und Auszahlungen'!A:A,0)),0)</f>
        <v>0</v>
      </c>
      <c r="C291" s="34">
        <f t="shared" si="20"/>
        <v>1.3087331869263243</v>
      </c>
      <c r="D291" s="34">
        <f>SUM(C$21:C291)</f>
        <v>375.06099774908881</v>
      </c>
      <c r="E291" s="34">
        <f t="shared" si="21"/>
        <v>9555.0609977490931</v>
      </c>
      <c r="F291" s="34">
        <f>IF(AND(OR(MONTH(A291) = MONTH(A$21), MONTH(A291) = MOD(MONTH(A$21)+6, 12)), DAY(A291) = DAY(A$21)),AVERAGEIF(A$21:A290,"&gt;"&amp; A291 - _xlfn.DAYS(A291,DATE(YEAR(A291),MONTH(A291)-6,DAY(A291))),H$21:H290)*G$3/2,0)</f>
        <v>0</v>
      </c>
      <c r="G291" s="34">
        <f>SUM(F$21:F291)</f>
        <v>250</v>
      </c>
      <c r="H291" s="34">
        <f t="shared" si="22"/>
        <v>9430</v>
      </c>
      <c r="I291" s="34">
        <f>IF(AND(MONTH(A291) = MONTH(A$21), DAY(A291) = DAY(A$21)),AVERAGEIF(A$21:A290,"&gt;"&amp; A291 - _xlfn.DAYS(DATE(YEAR(A291)+1,1,1),DATE(YEAR(A291),1,1)),K$21:K290)*G$3,0)</f>
        <v>0</v>
      </c>
      <c r="J291" s="34">
        <f>SUM(I$21:I291)</f>
        <v>0</v>
      </c>
      <c r="K291" s="34">
        <f t="shared" si="23"/>
        <v>9180</v>
      </c>
    </row>
    <row r="292" spans="1:11" x14ac:dyDescent="0.25">
      <c r="A292" s="20">
        <f t="shared" si="24"/>
        <v>40450</v>
      </c>
      <c r="B292" s="33">
        <f>_xlfn.IFNA(INDEX('Ein- und Auszahlungen'!B:B,MATCH(A292,'Ein- und Auszahlungen'!A:A,0)),0)</f>
        <v>0</v>
      </c>
      <c r="C292" s="34">
        <f t="shared" si="20"/>
        <v>1.3089124654450812</v>
      </c>
      <c r="D292" s="34">
        <f>SUM(C$21:C292)</f>
        <v>376.36991021453389</v>
      </c>
      <c r="E292" s="34">
        <f t="shared" si="21"/>
        <v>9556.3699102145383</v>
      </c>
      <c r="F292" s="34">
        <f>IF(AND(OR(MONTH(A292) = MONTH(A$21), MONTH(A292) = MOD(MONTH(A$21)+6, 12)), DAY(A292) = DAY(A$21)),AVERAGEIF(A$21:A291,"&gt;"&amp; A292 - _xlfn.DAYS(A292,DATE(YEAR(A292),MONTH(A292)-6,DAY(A292))),H$21:H291)*G$3/2,0)</f>
        <v>0</v>
      </c>
      <c r="G292" s="34">
        <f>SUM(F$21:F292)</f>
        <v>250</v>
      </c>
      <c r="H292" s="34">
        <f t="shared" si="22"/>
        <v>9430</v>
      </c>
      <c r="I292" s="34">
        <f>IF(AND(MONTH(A292) = MONTH(A$21), DAY(A292) = DAY(A$21)),AVERAGEIF(A$21:A291,"&gt;"&amp; A292 - _xlfn.DAYS(DATE(YEAR(A292)+1,1,1),DATE(YEAR(A292),1,1)),K$21:K291)*G$3,0)</f>
        <v>0</v>
      </c>
      <c r="J292" s="34">
        <f>SUM(I$21:I292)</f>
        <v>0</v>
      </c>
      <c r="K292" s="34">
        <f t="shared" si="23"/>
        <v>9180</v>
      </c>
    </row>
    <row r="293" spans="1:11" x14ac:dyDescent="0.25">
      <c r="A293" s="20">
        <f t="shared" si="24"/>
        <v>40451</v>
      </c>
      <c r="B293" s="33">
        <f>_xlfn.IFNA(INDEX('Ein- und Auszahlungen'!B:B,MATCH(A293,'Ein- und Auszahlungen'!A:A,0)),0)</f>
        <v>0</v>
      </c>
      <c r="C293" s="34">
        <f t="shared" si="20"/>
        <v>1.3090917685225396</v>
      </c>
      <c r="D293" s="34">
        <f>SUM(C$21:C293)</f>
        <v>377.67900198305642</v>
      </c>
      <c r="E293" s="34">
        <f t="shared" si="21"/>
        <v>9557.6790019830605</v>
      </c>
      <c r="F293" s="34">
        <f>IF(AND(OR(MONTH(A293) = MONTH(A$21), MONTH(A293) = MOD(MONTH(A$21)+6, 12)), DAY(A293) = DAY(A$21)),AVERAGEIF(A$21:A292,"&gt;"&amp; A293 - _xlfn.DAYS(A293,DATE(YEAR(A293),MONTH(A293)-6,DAY(A293))),H$21:H292)*G$3/2,0)</f>
        <v>0</v>
      </c>
      <c r="G293" s="34">
        <f>SUM(F$21:F293)</f>
        <v>250</v>
      </c>
      <c r="H293" s="34">
        <f t="shared" si="22"/>
        <v>9430</v>
      </c>
      <c r="I293" s="34">
        <f>IF(AND(MONTH(A293) = MONTH(A$21), DAY(A293) = DAY(A$21)),AVERAGEIF(A$21:A292,"&gt;"&amp; A293 - _xlfn.DAYS(DATE(YEAR(A293)+1,1,1),DATE(YEAR(A293),1,1)),K$21:K292)*G$3,0)</f>
        <v>0</v>
      </c>
      <c r="J293" s="34">
        <f>SUM(I$21:I293)</f>
        <v>0</v>
      </c>
      <c r="K293" s="34">
        <f t="shared" si="23"/>
        <v>9180</v>
      </c>
    </row>
    <row r="294" spans="1:11" x14ac:dyDescent="0.25">
      <c r="A294" s="20">
        <f t="shared" si="24"/>
        <v>40452</v>
      </c>
      <c r="B294" s="33">
        <f>_xlfn.IFNA(INDEX('Ein- und Auszahlungen'!B:B,MATCH(A294,'Ein- und Auszahlungen'!A:A,0)),0)</f>
        <v>0</v>
      </c>
      <c r="C294" s="34">
        <f t="shared" si="20"/>
        <v>1.3092710961620631</v>
      </c>
      <c r="D294" s="34">
        <f>SUM(C$21:C294)</f>
        <v>378.98827307921846</v>
      </c>
      <c r="E294" s="34">
        <f t="shared" si="21"/>
        <v>9558.9882730792233</v>
      </c>
      <c r="F294" s="34">
        <f>IF(AND(OR(MONTH(A294) = MONTH(A$21), MONTH(A294) = MOD(MONTH(A$21)+6, 12)), DAY(A294) = DAY(A$21)),AVERAGEIF(A$21:A293,"&gt;"&amp; A294 - _xlfn.DAYS(A294,DATE(YEAR(A294),MONTH(A294)-6,DAY(A294))),H$21:H293)*G$3/2,0)</f>
        <v>0</v>
      </c>
      <c r="G294" s="34">
        <f>SUM(F$21:F294)</f>
        <v>250</v>
      </c>
      <c r="H294" s="34">
        <f t="shared" si="22"/>
        <v>9430</v>
      </c>
      <c r="I294" s="34">
        <f>IF(AND(MONTH(A294) = MONTH(A$21), DAY(A294) = DAY(A$21)),AVERAGEIF(A$21:A293,"&gt;"&amp; A294 - _xlfn.DAYS(DATE(YEAR(A294)+1,1,1),DATE(YEAR(A294),1,1)),K$21:K293)*G$3,0)</f>
        <v>0</v>
      </c>
      <c r="J294" s="34">
        <f>SUM(I$21:I294)</f>
        <v>0</v>
      </c>
      <c r="K294" s="34">
        <f t="shared" si="23"/>
        <v>9180</v>
      </c>
    </row>
    <row r="295" spans="1:11" x14ac:dyDescent="0.25">
      <c r="A295" s="20">
        <f t="shared" si="24"/>
        <v>40453</v>
      </c>
      <c r="B295" s="33">
        <f>_xlfn.IFNA(INDEX('Ein- und Auszahlungen'!B:B,MATCH(A295,'Ein- und Auszahlungen'!A:A,0)),0)</f>
        <v>0</v>
      </c>
      <c r="C295" s="34">
        <f t="shared" si="20"/>
        <v>1.3094504483670169</v>
      </c>
      <c r="D295" s="34">
        <f>SUM(C$21:C295)</f>
        <v>380.2977235275855</v>
      </c>
      <c r="E295" s="34">
        <f t="shared" si="21"/>
        <v>9560.2977235275903</v>
      </c>
      <c r="F295" s="34">
        <f>IF(AND(OR(MONTH(A295) = MONTH(A$21), MONTH(A295) = MOD(MONTH(A$21)+6, 12)), DAY(A295) = DAY(A$21)),AVERAGEIF(A$21:A294,"&gt;"&amp; A295 - _xlfn.DAYS(A295,DATE(YEAR(A295),MONTH(A295)-6,DAY(A295))),H$21:H294)*G$3/2,0)</f>
        <v>0</v>
      </c>
      <c r="G295" s="34">
        <f>SUM(F$21:F295)</f>
        <v>250</v>
      </c>
      <c r="H295" s="34">
        <f t="shared" si="22"/>
        <v>9430</v>
      </c>
      <c r="I295" s="34">
        <f>IF(AND(MONTH(A295) = MONTH(A$21), DAY(A295) = DAY(A$21)),AVERAGEIF(A$21:A294,"&gt;"&amp; A295 - _xlfn.DAYS(DATE(YEAR(A295)+1,1,1),DATE(YEAR(A295),1,1)),K$21:K294)*G$3,0)</f>
        <v>0</v>
      </c>
      <c r="J295" s="34">
        <f>SUM(I$21:I295)</f>
        <v>0</v>
      </c>
      <c r="K295" s="34">
        <f t="shared" si="23"/>
        <v>9180</v>
      </c>
    </row>
    <row r="296" spans="1:11" x14ac:dyDescent="0.25">
      <c r="A296" s="20">
        <f t="shared" si="24"/>
        <v>40454</v>
      </c>
      <c r="B296" s="33">
        <f>_xlfn.IFNA(INDEX('Ein- und Auszahlungen'!B:B,MATCH(A296,'Ein- und Auszahlungen'!A:A,0)),0)</f>
        <v>0</v>
      </c>
      <c r="C296" s="34">
        <f t="shared" si="20"/>
        <v>1.3096298251407659</v>
      </c>
      <c r="D296" s="34">
        <f>SUM(C$21:C296)</f>
        <v>381.60735335272625</v>
      </c>
      <c r="E296" s="34">
        <f t="shared" si="21"/>
        <v>9561.6073533527306</v>
      </c>
      <c r="F296" s="34">
        <f>IF(AND(OR(MONTH(A296) = MONTH(A$21), MONTH(A296) = MOD(MONTH(A$21)+6, 12)), DAY(A296) = DAY(A$21)),AVERAGEIF(A$21:A295,"&gt;"&amp; A296 - _xlfn.DAYS(A296,DATE(YEAR(A296),MONTH(A296)-6,DAY(A296))),H$21:H295)*G$3/2,0)</f>
        <v>0</v>
      </c>
      <c r="G296" s="34">
        <f>SUM(F$21:F296)</f>
        <v>250</v>
      </c>
      <c r="H296" s="34">
        <f t="shared" si="22"/>
        <v>9430</v>
      </c>
      <c r="I296" s="34">
        <f>IF(AND(MONTH(A296) = MONTH(A$21), DAY(A296) = DAY(A$21)),AVERAGEIF(A$21:A295,"&gt;"&amp; A296 - _xlfn.DAYS(DATE(YEAR(A296)+1,1,1),DATE(YEAR(A296),1,1)),K$21:K295)*G$3,0)</f>
        <v>0</v>
      </c>
      <c r="J296" s="34">
        <f>SUM(I$21:I296)</f>
        <v>0</v>
      </c>
      <c r="K296" s="34">
        <f t="shared" si="23"/>
        <v>9180</v>
      </c>
    </row>
    <row r="297" spans="1:11" x14ac:dyDescent="0.25">
      <c r="A297" s="20">
        <f t="shared" si="24"/>
        <v>40455</v>
      </c>
      <c r="B297" s="33">
        <f>_xlfn.IFNA(INDEX('Ein- und Auszahlungen'!B:B,MATCH(A297,'Ein- und Auszahlungen'!A:A,0)),0)</f>
        <v>0</v>
      </c>
      <c r="C297" s="34">
        <f t="shared" si="20"/>
        <v>1.3098092264866754</v>
      </c>
      <c r="D297" s="34">
        <f>SUM(C$21:C297)</f>
        <v>382.91716257921291</v>
      </c>
      <c r="E297" s="34">
        <f t="shared" si="21"/>
        <v>9562.9171625792169</v>
      </c>
      <c r="F297" s="34">
        <f>IF(AND(OR(MONTH(A297) = MONTH(A$21), MONTH(A297) = MOD(MONTH(A$21)+6, 12)), DAY(A297) = DAY(A$21)),AVERAGEIF(A$21:A296,"&gt;"&amp; A297 - _xlfn.DAYS(A297,DATE(YEAR(A297),MONTH(A297)-6,DAY(A297))),H$21:H296)*G$3/2,0)</f>
        <v>0</v>
      </c>
      <c r="G297" s="34">
        <f>SUM(F$21:F297)</f>
        <v>250</v>
      </c>
      <c r="H297" s="34">
        <f t="shared" si="22"/>
        <v>9430</v>
      </c>
      <c r="I297" s="34">
        <f>IF(AND(MONTH(A297) = MONTH(A$21), DAY(A297) = DAY(A$21)),AVERAGEIF(A$21:A296,"&gt;"&amp; A297 - _xlfn.DAYS(DATE(YEAR(A297)+1,1,1),DATE(YEAR(A297),1,1)),K$21:K296)*G$3,0)</f>
        <v>0</v>
      </c>
      <c r="J297" s="34">
        <f>SUM(I$21:I297)</f>
        <v>0</v>
      </c>
      <c r="K297" s="34">
        <f t="shared" si="23"/>
        <v>9180</v>
      </c>
    </row>
    <row r="298" spans="1:11" x14ac:dyDescent="0.25">
      <c r="A298" s="20">
        <f t="shared" si="24"/>
        <v>40456</v>
      </c>
      <c r="B298" s="33">
        <f>_xlfn.IFNA(INDEX('Ein- und Auszahlungen'!B:B,MATCH(A298,'Ein- und Auszahlungen'!A:A,0)),0)</f>
        <v>0</v>
      </c>
      <c r="C298" s="34">
        <f t="shared" si="20"/>
        <v>1.3099886524081119</v>
      </c>
      <c r="D298" s="34">
        <f>SUM(C$21:C298)</f>
        <v>384.22715123162101</v>
      </c>
      <c r="E298" s="34">
        <f t="shared" si="21"/>
        <v>9564.2271512316256</v>
      </c>
      <c r="F298" s="34">
        <f>IF(AND(OR(MONTH(A298) = MONTH(A$21), MONTH(A298) = MOD(MONTH(A$21)+6, 12)), DAY(A298) = DAY(A$21)),AVERAGEIF(A$21:A297,"&gt;"&amp; A298 - _xlfn.DAYS(A298,DATE(YEAR(A298),MONTH(A298)-6,DAY(A298))),H$21:H297)*G$3/2,0)</f>
        <v>0</v>
      </c>
      <c r="G298" s="34">
        <f>SUM(F$21:F298)</f>
        <v>250</v>
      </c>
      <c r="H298" s="34">
        <f t="shared" si="22"/>
        <v>9430</v>
      </c>
      <c r="I298" s="34">
        <f>IF(AND(MONTH(A298) = MONTH(A$21), DAY(A298) = DAY(A$21)),AVERAGEIF(A$21:A297,"&gt;"&amp; A298 - _xlfn.DAYS(DATE(YEAR(A298)+1,1,1),DATE(YEAR(A298),1,1)),K$21:K297)*G$3,0)</f>
        <v>0</v>
      </c>
      <c r="J298" s="34">
        <f>SUM(I$21:I298)</f>
        <v>0</v>
      </c>
      <c r="K298" s="34">
        <f t="shared" si="23"/>
        <v>9180</v>
      </c>
    </row>
    <row r="299" spans="1:11" x14ac:dyDescent="0.25">
      <c r="A299" s="20">
        <f t="shared" si="24"/>
        <v>40457</v>
      </c>
      <c r="B299" s="33">
        <f>_xlfn.IFNA(INDEX('Ein- und Auszahlungen'!B:B,MATCH(A299,'Ein- und Auszahlungen'!A:A,0)),0)</f>
        <v>0</v>
      </c>
      <c r="C299" s="34">
        <f t="shared" si="20"/>
        <v>1.3101681029084418</v>
      </c>
      <c r="D299" s="34">
        <f>SUM(C$21:C299)</f>
        <v>385.53731933452946</v>
      </c>
      <c r="E299" s="34">
        <f t="shared" si="21"/>
        <v>9565.5373193345349</v>
      </c>
      <c r="F299" s="34">
        <f>IF(AND(OR(MONTH(A299) = MONTH(A$21), MONTH(A299) = MOD(MONTH(A$21)+6, 12)), DAY(A299) = DAY(A$21)),AVERAGEIF(A$21:A298,"&gt;"&amp; A299 - _xlfn.DAYS(A299,DATE(YEAR(A299),MONTH(A299)-6,DAY(A299))),H$21:H298)*G$3/2,0)</f>
        <v>0</v>
      </c>
      <c r="G299" s="34">
        <f>SUM(F$21:F299)</f>
        <v>250</v>
      </c>
      <c r="H299" s="34">
        <f t="shared" si="22"/>
        <v>9430</v>
      </c>
      <c r="I299" s="34">
        <f>IF(AND(MONTH(A299) = MONTH(A$21), DAY(A299) = DAY(A$21)),AVERAGEIF(A$21:A298,"&gt;"&amp; A299 - _xlfn.DAYS(DATE(YEAR(A299)+1,1,1),DATE(YEAR(A299),1,1)),K$21:K298)*G$3,0)</f>
        <v>0</v>
      </c>
      <c r="J299" s="34">
        <f>SUM(I$21:I299)</f>
        <v>0</v>
      </c>
      <c r="K299" s="34">
        <f t="shared" si="23"/>
        <v>9180</v>
      </c>
    </row>
    <row r="300" spans="1:11" x14ac:dyDescent="0.25">
      <c r="A300" s="20">
        <f t="shared" si="24"/>
        <v>40458</v>
      </c>
      <c r="B300" s="33">
        <f>_xlfn.IFNA(INDEX('Ein- und Auszahlungen'!B:B,MATCH(A300,'Ein- und Auszahlungen'!A:A,0)),0)</f>
        <v>0</v>
      </c>
      <c r="C300" s="34">
        <f t="shared" si="20"/>
        <v>1.3103475779910321</v>
      </c>
      <c r="D300" s="34">
        <f>SUM(C$21:C300)</f>
        <v>386.84766691252048</v>
      </c>
      <c r="E300" s="34">
        <f t="shared" si="21"/>
        <v>9566.8476669125266</v>
      </c>
      <c r="F300" s="34">
        <f>IF(AND(OR(MONTH(A300) = MONTH(A$21), MONTH(A300) = MOD(MONTH(A$21)+6, 12)), DAY(A300) = DAY(A$21)),AVERAGEIF(A$21:A299,"&gt;"&amp; A300 - _xlfn.DAYS(A300,DATE(YEAR(A300),MONTH(A300)-6,DAY(A300))),H$21:H299)*G$3/2,0)</f>
        <v>0</v>
      </c>
      <c r="G300" s="34">
        <f>SUM(F$21:F300)</f>
        <v>250</v>
      </c>
      <c r="H300" s="34">
        <f t="shared" si="22"/>
        <v>9430</v>
      </c>
      <c r="I300" s="34">
        <f>IF(AND(MONTH(A300) = MONTH(A$21), DAY(A300) = DAY(A$21)),AVERAGEIF(A$21:A299,"&gt;"&amp; A300 - _xlfn.DAYS(DATE(YEAR(A300)+1,1,1),DATE(YEAR(A300),1,1)),K$21:K299)*G$3,0)</f>
        <v>0</v>
      </c>
      <c r="J300" s="34">
        <f>SUM(I$21:I300)</f>
        <v>0</v>
      </c>
      <c r="K300" s="34">
        <f t="shared" si="23"/>
        <v>9180</v>
      </c>
    </row>
    <row r="301" spans="1:11" x14ac:dyDescent="0.25">
      <c r="A301" s="20">
        <f t="shared" si="24"/>
        <v>40459</v>
      </c>
      <c r="B301" s="33">
        <f>_xlfn.IFNA(INDEX('Ein- und Auszahlungen'!B:B,MATCH(A301,'Ein- und Auszahlungen'!A:A,0)),0)</f>
        <v>0</v>
      </c>
      <c r="C301" s="34">
        <f t="shared" si="20"/>
        <v>1.3105270776592501</v>
      </c>
      <c r="D301" s="34">
        <f>SUM(C$21:C301)</f>
        <v>388.15819399017971</v>
      </c>
      <c r="E301" s="34">
        <f t="shared" si="21"/>
        <v>9568.1581939901862</v>
      </c>
      <c r="F301" s="34">
        <f>IF(AND(OR(MONTH(A301) = MONTH(A$21), MONTH(A301) = MOD(MONTH(A$21)+6, 12)), DAY(A301) = DAY(A$21)),AVERAGEIF(A$21:A300,"&gt;"&amp; A301 - _xlfn.DAYS(A301,DATE(YEAR(A301),MONTH(A301)-6,DAY(A301))),H$21:H300)*G$3/2,0)</f>
        <v>0</v>
      </c>
      <c r="G301" s="34">
        <f>SUM(F$21:F301)</f>
        <v>250</v>
      </c>
      <c r="H301" s="34">
        <f t="shared" si="22"/>
        <v>9430</v>
      </c>
      <c r="I301" s="34">
        <f>IF(AND(MONTH(A301) = MONTH(A$21), DAY(A301) = DAY(A$21)),AVERAGEIF(A$21:A300,"&gt;"&amp; A301 - _xlfn.DAYS(DATE(YEAR(A301)+1,1,1),DATE(YEAR(A301),1,1)),K$21:K300)*G$3,0)</f>
        <v>0</v>
      </c>
      <c r="J301" s="34">
        <f>SUM(I$21:I301)</f>
        <v>0</v>
      </c>
      <c r="K301" s="34">
        <f t="shared" si="23"/>
        <v>9180</v>
      </c>
    </row>
    <row r="302" spans="1:11" x14ac:dyDescent="0.25">
      <c r="A302" s="20">
        <f t="shared" si="24"/>
        <v>40460</v>
      </c>
      <c r="B302" s="33">
        <f>_xlfn.IFNA(INDEX('Ein- und Auszahlungen'!B:B,MATCH(A302,'Ein- und Auszahlungen'!A:A,0)),0)</f>
        <v>0</v>
      </c>
      <c r="C302" s="34">
        <f t="shared" si="20"/>
        <v>1.3107066019164639</v>
      </c>
      <c r="D302" s="34">
        <f>SUM(C$21:C302)</f>
        <v>389.46890059209619</v>
      </c>
      <c r="E302" s="34">
        <f t="shared" si="21"/>
        <v>9569.4689005921027</v>
      </c>
      <c r="F302" s="34">
        <f>IF(AND(OR(MONTH(A302) = MONTH(A$21), MONTH(A302) = MOD(MONTH(A$21)+6, 12)), DAY(A302) = DAY(A$21)),AVERAGEIF(A$21:A301,"&gt;"&amp; A302 - _xlfn.DAYS(A302,DATE(YEAR(A302),MONTH(A302)-6,DAY(A302))),H$21:H301)*G$3/2,0)</f>
        <v>0</v>
      </c>
      <c r="G302" s="34">
        <f>SUM(F$21:F302)</f>
        <v>250</v>
      </c>
      <c r="H302" s="34">
        <f t="shared" si="22"/>
        <v>9430</v>
      </c>
      <c r="I302" s="34">
        <f>IF(AND(MONTH(A302) = MONTH(A$21), DAY(A302) = DAY(A$21)),AVERAGEIF(A$21:A301,"&gt;"&amp; A302 - _xlfn.DAYS(DATE(YEAR(A302)+1,1,1),DATE(YEAR(A302),1,1)),K$21:K301)*G$3,0)</f>
        <v>0</v>
      </c>
      <c r="J302" s="34">
        <f>SUM(I$21:I302)</f>
        <v>0</v>
      </c>
      <c r="K302" s="34">
        <f t="shared" si="23"/>
        <v>9180</v>
      </c>
    </row>
    <row r="303" spans="1:11" x14ac:dyDescent="0.25">
      <c r="A303" s="20">
        <f t="shared" si="24"/>
        <v>40461</v>
      </c>
      <c r="B303" s="33">
        <f>_xlfn.IFNA(INDEX('Ein- und Auszahlungen'!B:B,MATCH(A303,'Ein- und Auszahlungen'!A:A,0)),0)</f>
        <v>0</v>
      </c>
      <c r="C303" s="34">
        <f t="shared" si="20"/>
        <v>1.3108861507660414</v>
      </c>
      <c r="D303" s="34">
        <f>SUM(C$21:C303)</f>
        <v>390.77978674286226</v>
      </c>
      <c r="E303" s="34">
        <f t="shared" si="21"/>
        <v>9570.779786742869</v>
      </c>
      <c r="F303" s="34">
        <f>IF(AND(OR(MONTH(A303) = MONTH(A$21), MONTH(A303) = MOD(MONTH(A$21)+6, 12)), DAY(A303) = DAY(A$21)),AVERAGEIF(A$21:A302,"&gt;"&amp; A303 - _xlfn.DAYS(A303,DATE(YEAR(A303),MONTH(A303)-6,DAY(A303))),H$21:H302)*G$3/2,0)</f>
        <v>0</v>
      </c>
      <c r="G303" s="34">
        <f>SUM(F$21:F303)</f>
        <v>250</v>
      </c>
      <c r="H303" s="34">
        <f t="shared" si="22"/>
        <v>9430</v>
      </c>
      <c r="I303" s="34">
        <f>IF(AND(MONTH(A303) = MONTH(A$21), DAY(A303) = DAY(A$21)),AVERAGEIF(A$21:A302,"&gt;"&amp; A303 - _xlfn.DAYS(DATE(YEAR(A303)+1,1,1),DATE(YEAR(A303),1,1)),K$21:K302)*G$3,0)</f>
        <v>0</v>
      </c>
      <c r="J303" s="34">
        <f>SUM(I$21:I303)</f>
        <v>0</v>
      </c>
      <c r="K303" s="34">
        <f t="shared" si="23"/>
        <v>9180</v>
      </c>
    </row>
    <row r="304" spans="1:11" x14ac:dyDescent="0.25">
      <c r="A304" s="20">
        <f t="shared" si="24"/>
        <v>40462</v>
      </c>
      <c r="B304" s="33">
        <f>_xlfn.IFNA(INDEX('Ein- und Auszahlungen'!B:B,MATCH(A304,'Ein- und Auszahlungen'!A:A,0)),0)</f>
        <v>0</v>
      </c>
      <c r="C304" s="34">
        <f t="shared" si="20"/>
        <v>1.3110657242113519</v>
      </c>
      <c r="D304" s="34">
        <f>SUM(C$21:C304)</f>
        <v>392.0908524670736</v>
      </c>
      <c r="E304" s="34">
        <f t="shared" si="21"/>
        <v>9572.0908524670795</v>
      </c>
      <c r="F304" s="34">
        <f>IF(AND(OR(MONTH(A304) = MONTH(A$21), MONTH(A304) = MOD(MONTH(A$21)+6, 12)), DAY(A304) = DAY(A$21)),AVERAGEIF(A$21:A303,"&gt;"&amp; A304 - _xlfn.DAYS(A304,DATE(YEAR(A304),MONTH(A304)-6,DAY(A304))),H$21:H303)*G$3/2,0)</f>
        <v>0</v>
      </c>
      <c r="G304" s="34">
        <f>SUM(F$21:F304)</f>
        <v>250</v>
      </c>
      <c r="H304" s="34">
        <f t="shared" si="22"/>
        <v>9430</v>
      </c>
      <c r="I304" s="34">
        <f>IF(AND(MONTH(A304) = MONTH(A$21), DAY(A304) = DAY(A$21)),AVERAGEIF(A$21:A303,"&gt;"&amp; A304 - _xlfn.DAYS(DATE(YEAR(A304)+1,1,1),DATE(YEAR(A304),1,1)),K$21:K303)*G$3,0)</f>
        <v>0</v>
      </c>
      <c r="J304" s="34">
        <f>SUM(I$21:I304)</f>
        <v>0</v>
      </c>
      <c r="K304" s="34">
        <f t="shared" si="23"/>
        <v>9180</v>
      </c>
    </row>
    <row r="305" spans="1:11" x14ac:dyDescent="0.25">
      <c r="A305" s="20">
        <f t="shared" si="24"/>
        <v>40463</v>
      </c>
      <c r="B305" s="33">
        <f>_xlfn.IFNA(INDEX('Ein- und Auszahlungen'!B:B,MATCH(A305,'Ein- und Auszahlungen'!A:A,0)),0)</f>
        <v>0</v>
      </c>
      <c r="C305" s="34">
        <f t="shared" si="20"/>
        <v>1.3112453222557645</v>
      </c>
      <c r="D305" s="34">
        <f>SUM(C$21:C305)</f>
        <v>393.40209778932939</v>
      </c>
      <c r="E305" s="34">
        <f t="shared" si="21"/>
        <v>9573.402097789336</v>
      </c>
      <c r="F305" s="34">
        <f>IF(AND(OR(MONTH(A305) = MONTH(A$21), MONTH(A305) = MOD(MONTH(A$21)+6, 12)), DAY(A305) = DAY(A$21)),AVERAGEIF(A$21:A304,"&gt;"&amp; A305 - _xlfn.DAYS(A305,DATE(YEAR(A305),MONTH(A305)-6,DAY(A305))),H$21:H304)*G$3/2,0)</f>
        <v>0</v>
      </c>
      <c r="G305" s="34">
        <f>SUM(F$21:F305)</f>
        <v>250</v>
      </c>
      <c r="H305" s="34">
        <f t="shared" si="22"/>
        <v>9430</v>
      </c>
      <c r="I305" s="34">
        <f>IF(AND(MONTH(A305) = MONTH(A$21), DAY(A305) = DAY(A$21)),AVERAGEIF(A$21:A304,"&gt;"&amp; A305 - _xlfn.DAYS(DATE(YEAR(A305)+1,1,1),DATE(YEAR(A305),1,1)),K$21:K304)*G$3,0)</f>
        <v>0</v>
      </c>
      <c r="J305" s="34">
        <f>SUM(I$21:I305)</f>
        <v>0</v>
      </c>
      <c r="K305" s="34">
        <f t="shared" si="23"/>
        <v>9180</v>
      </c>
    </row>
    <row r="306" spans="1:11" x14ac:dyDescent="0.25">
      <c r="A306" s="20">
        <f t="shared" si="24"/>
        <v>40464</v>
      </c>
      <c r="B306" s="33">
        <f>_xlfn.IFNA(INDEX('Ein- und Auszahlungen'!B:B,MATCH(A306,'Ein- und Auszahlungen'!A:A,0)),0)</f>
        <v>0</v>
      </c>
      <c r="C306" s="34">
        <f t="shared" si="20"/>
        <v>1.3114249449026487</v>
      </c>
      <c r="D306" s="34">
        <f>SUM(C$21:C306)</f>
        <v>394.71352273423201</v>
      </c>
      <c r="E306" s="34">
        <f t="shared" si="21"/>
        <v>9574.7135227342387</v>
      </c>
      <c r="F306" s="34">
        <f>IF(AND(OR(MONTH(A306) = MONTH(A$21), MONTH(A306) = MOD(MONTH(A$21)+6, 12)), DAY(A306) = DAY(A$21)),AVERAGEIF(A$21:A305,"&gt;"&amp; A306 - _xlfn.DAYS(A306,DATE(YEAR(A306),MONTH(A306)-6,DAY(A306))),H$21:H305)*G$3/2,0)</f>
        <v>0</v>
      </c>
      <c r="G306" s="34">
        <f>SUM(F$21:F306)</f>
        <v>250</v>
      </c>
      <c r="H306" s="34">
        <f t="shared" si="22"/>
        <v>9430</v>
      </c>
      <c r="I306" s="34">
        <f>IF(AND(MONTH(A306) = MONTH(A$21), DAY(A306) = DAY(A$21)),AVERAGEIF(A$21:A305,"&gt;"&amp; A306 - _xlfn.DAYS(DATE(YEAR(A306)+1,1,1),DATE(YEAR(A306),1,1)),K$21:K305)*G$3,0)</f>
        <v>0</v>
      </c>
      <c r="J306" s="34">
        <f>SUM(I$21:I306)</f>
        <v>0</v>
      </c>
      <c r="K306" s="34">
        <f t="shared" si="23"/>
        <v>9180</v>
      </c>
    </row>
    <row r="307" spans="1:11" x14ac:dyDescent="0.25">
      <c r="A307" s="20">
        <f t="shared" si="24"/>
        <v>40465</v>
      </c>
      <c r="B307" s="33">
        <f>_xlfn.IFNA(INDEX('Ein- und Auszahlungen'!B:B,MATCH(A307,'Ein- und Auszahlungen'!A:A,0)),0)</f>
        <v>0</v>
      </c>
      <c r="C307" s="34">
        <f t="shared" si="20"/>
        <v>1.3116045921553752</v>
      </c>
      <c r="D307" s="34">
        <f>SUM(C$21:C307)</f>
        <v>396.02512732638741</v>
      </c>
      <c r="E307" s="34">
        <f t="shared" si="21"/>
        <v>9576.0251273263948</v>
      </c>
      <c r="F307" s="34">
        <f>IF(AND(OR(MONTH(A307) = MONTH(A$21), MONTH(A307) = MOD(MONTH(A$21)+6, 12)), DAY(A307) = DAY(A$21)),AVERAGEIF(A$21:A306,"&gt;"&amp; A307 - _xlfn.DAYS(A307,DATE(YEAR(A307),MONTH(A307)-6,DAY(A307))),H$21:H306)*G$3/2,0)</f>
        <v>0</v>
      </c>
      <c r="G307" s="34">
        <f>SUM(F$21:F307)</f>
        <v>250</v>
      </c>
      <c r="H307" s="34">
        <f t="shared" si="22"/>
        <v>9430</v>
      </c>
      <c r="I307" s="34">
        <f>IF(AND(MONTH(A307) = MONTH(A$21), DAY(A307) = DAY(A$21)),AVERAGEIF(A$21:A306,"&gt;"&amp; A307 - _xlfn.DAYS(DATE(YEAR(A307)+1,1,1),DATE(YEAR(A307),1,1)),K$21:K306)*G$3,0)</f>
        <v>0</v>
      </c>
      <c r="J307" s="34">
        <f>SUM(I$21:I307)</f>
        <v>0</v>
      </c>
      <c r="K307" s="34">
        <f t="shared" si="23"/>
        <v>9180</v>
      </c>
    </row>
    <row r="308" spans="1:11" x14ac:dyDescent="0.25">
      <c r="A308" s="20">
        <f t="shared" si="24"/>
        <v>40466</v>
      </c>
      <c r="B308" s="33">
        <f>_xlfn.IFNA(INDEX('Ein- und Auszahlungen'!B:B,MATCH(A308,'Ein- und Auszahlungen'!A:A,0)),0)</f>
        <v>0</v>
      </c>
      <c r="C308" s="34">
        <f t="shared" si="20"/>
        <v>1.3117842640173145</v>
      </c>
      <c r="D308" s="34">
        <f>SUM(C$21:C308)</f>
        <v>397.33691159040472</v>
      </c>
      <c r="E308" s="34">
        <f t="shared" si="21"/>
        <v>9577.3369115904115</v>
      </c>
      <c r="F308" s="34">
        <f>IF(AND(OR(MONTH(A308) = MONTH(A$21), MONTH(A308) = MOD(MONTH(A$21)+6, 12)), DAY(A308) = DAY(A$21)),AVERAGEIF(A$21:A307,"&gt;"&amp; A308 - _xlfn.DAYS(A308,DATE(YEAR(A308),MONTH(A308)-6,DAY(A308))),H$21:H307)*G$3/2,0)</f>
        <v>0</v>
      </c>
      <c r="G308" s="34">
        <f>SUM(F$21:F308)</f>
        <v>250</v>
      </c>
      <c r="H308" s="34">
        <f t="shared" si="22"/>
        <v>9430</v>
      </c>
      <c r="I308" s="34">
        <f>IF(AND(MONTH(A308) = MONTH(A$21), DAY(A308) = DAY(A$21)),AVERAGEIF(A$21:A307,"&gt;"&amp; A308 - _xlfn.DAYS(DATE(YEAR(A308)+1,1,1),DATE(YEAR(A308),1,1)),K$21:K307)*G$3,0)</f>
        <v>0</v>
      </c>
      <c r="J308" s="34">
        <f>SUM(I$21:I308)</f>
        <v>0</v>
      </c>
      <c r="K308" s="34">
        <f t="shared" si="23"/>
        <v>9180</v>
      </c>
    </row>
    <row r="309" spans="1:11" x14ac:dyDescent="0.25">
      <c r="A309" s="20">
        <f t="shared" si="24"/>
        <v>40467</v>
      </c>
      <c r="B309" s="33">
        <f>_xlfn.IFNA(INDEX('Ein- und Auszahlungen'!B:B,MATCH(A309,'Ein- und Auszahlungen'!A:A,0)),0)</f>
        <v>0</v>
      </c>
      <c r="C309" s="34">
        <f t="shared" si="20"/>
        <v>1.3119639604918372</v>
      </c>
      <c r="D309" s="34">
        <f>SUM(C$21:C309)</f>
        <v>398.64887555089655</v>
      </c>
      <c r="E309" s="34">
        <f t="shared" si="21"/>
        <v>9578.6488755509035</v>
      </c>
      <c r="F309" s="34">
        <f>IF(AND(OR(MONTH(A309) = MONTH(A$21), MONTH(A309) = MOD(MONTH(A$21)+6, 12)), DAY(A309) = DAY(A$21)),AVERAGEIF(A$21:A308,"&gt;"&amp; A309 - _xlfn.DAYS(A309,DATE(YEAR(A309),MONTH(A309)-6,DAY(A309))),H$21:H308)*G$3/2,0)</f>
        <v>0</v>
      </c>
      <c r="G309" s="34">
        <f>SUM(F$21:F309)</f>
        <v>250</v>
      </c>
      <c r="H309" s="34">
        <f t="shared" si="22"/>
        <v>9430</v>
      </c>
      <c r="I309" s="34">
        <f>IF(AND(MONTH(A309) = MONTH(A$21), DAY(A309) = DAY(A$21)),AVERAGEIF(A$21:A308,"&gt;"&amp; A309 - _xlfn.DAYS(DATE(YEAR(A309)+1,1,1),DATE(YEAR(A309),1,1)),K$21:K308)*G$3,0)</f>
        <v>0</v>
      </c>
      <c r="J309" s="34">
        <f>SUM(I$21:I309)</f>
        <v>0</v>
      </c>
      <c r="K309" s="34">
        <f t="shared" si="23"/>
        <v>9180</v>
      </c>
    </row>
    <row r="310" spans="1:11" x14ac:dyDescent="0.25">
      <c r="A310" s="20">
        <f t="shared" si="24"/>
        <v>40468</v>
      </c>
      <c r="B310" s="33">
        <f>_xlfn.IFNA(INDEX('Ein- und Auszahlungen'!B:B,MATCH(A310,'Ein- und Auszahlungen'!A:A,0)),0)</f>
        <v>0</v>
      </c>
      <c r="C310" s="34">
        <f t="shared" si="20"/>
        <v>1.3121436815823155</v>
      </c>
      <c r="D310" s="34">
        <f>SUM(C$21:C310)</f>
        <v>399.96101923247886</v>
      </c>
      <c r="E310" s="34">
        <f t="shared" si="21"/>
        <v>9579.9610192324853</v>
      </c>
      <c r="F310" s="34">
        <f>IF(AND(OR(MONTH(A310) = MONTH(A$21), MONTH(A310) = MOD(MONTH(A$21)+6, 12)), DAY(A310) = DAY(A$21)),AVERAGEIF(A$21:A309,"&gt;"&amp; A310 - _xlfn.DAYS(A310,DATE(YEAR(A310),MONTH(A310)-6,DAY(A310))),H$21:H309)*G$3/2,0)</f>
        <v>0</v>
      </c>
      <c r="G310" s="34">
        <f>SUM(F$21:F310)</f>
        <v>250</v>
      </c>
      <c r="H310" s="34">
        <f t="shared" si="22"/>
        <v>9430</v>
      </c>
      <c r="I310" s="34">
        <f>IF(AND(MONTH(A310) = MONTH(A$21), DAY(A310) = DAY(A$21)),AVERAGEIF(A$21:A309,"&gt;"&amp; A310 - _xlfn.DAYS(DATE(YEAR(A310)+1,1,1),DATE(YEAR(A310),1,1)),K$21:K309)*G$3,0)</f>
        <v>0</v>
      </c>
      <c r="J310" s="34">
        <f>SUM(I$21:I310)</f>
        <v>0</v>
      </c>
      <c r="K310" s="34">
        <f t="shared" si="23"/>
        <v>9180</v>
      </c>
    </row>
    <row r="311" spans="1:11" x14ac:dyDescent="0.25">
      <c r="A311" s="20">
        <f t="shared" si="24"/>
        <v>40469</v>
      </c>
      <c r="B311" s="33">
        <f>_xlfn.IFNA(INDEX('Ein- und Auszahlungen'!B:B,MATCH(A311,'Ein- und Auszahlungen'!A:A,0)),0)</f>
        <v>0</v>
      </c>
      <c r="C311" s="34">
        <f t="shared" si="20"/>
        <v>1.3123234272921214</v>
      </c>
      <c r="D311" s="34">
        <f>SUM(C$21:C311)</f>
        <v>401.273342659771</v>
      </c>
      <c r="E311" s="34">
        <f t="shared" si="21"/>
        <v>9581.273342659777</v>
      </c>
      <c r="F311" s="34">
        <f>IF(AND(OR(MONTH(A311) = MONTH(A$21), MONTH(A311) = MOD(MONTH(A$21)+6, 12)), DAY(A311) = DAY(A$21)),AVERAGEIF(A$21:A310,"&gt;"&amp; A311 - _xlfn.DAYS(A311,DATE(YEAR(A311),MONTH(A311)-6,DAY(A311))),H$21:H310)*G$3/2,0)</f>
        <v>0</v>
      </c>
      <c r="G311" s="34">
        <f>SUM(F$21:F311)</f>
        <v>250</v>
      </c>
      <c r="H311" s="34">
        <f t="shared" si="22"/>
        <v>9430</v>
      </c>
      <c r="I311" s="34">
        <f>IF(AND(MONTH(A311) = MONTH(A$21), DAY(A311) = DAY(A$21)),AVERAGEIF(A$21:A310,"&gt;"&amp; A311 - _xlfn.DAYS(DATE(YEAR(A311)+1,1,1),DATE(YEAR(A311),1,1)),K$21:K310)*G$3,0)</f>
        <v>0</v>
      </c>
      <c r="J311" s="34">
        <f>SUM(I$21:I311)</f>
        <v>0</v>
      </c>
      <c r="K311" s="34">
        <f t="shared" si="23"/>
        <v>9180</v>
      </c>
    </row>
    <row r="312" spans="1:11" x14ac:dyDescent="0.25">
      <c r="A312" s="20">
        <f t="shared" si="24"/>
        <v>40470</v>
      </c>
      <c r="B312" s="33">
        <f>_xlfn.IFNA(INDEX('Ein- und Auszahlungen'!B:B,MATCH(A312,'Ein- und Auszahlungen'!A:A,0)),0)</f>
        <v>0</v>
      </c>
      <c r="C312" s="34">
        <f t="shared" si="20"/>
        <v>1.3125031976246271</v>
      </c>
      <c r="D312" s="34">
        <f>SUM(C$21:C312)</f>
        <v>402.58584585739561</v>
      </c>
      <c r="E312" s="34">
        <f t="shared" si="21"/>
        <v>9582.5858458574021</v>
      </c>
      <c r="F312" s="34">
        <f>IF(AND(OR(MONTH(A312) = MONTH(A$21), MONTH(A312) = MOD(MONTH(A$21)+6, 12)), DAY(A312) = DAY(A$21)),AVERAGEIF(A$21:A311,"&gt;"&amp; A312 - _xlfn.DAYS(A312,DATE(YEAR(A312),MONTH(A312)-6,DAY(A312))),H$21:H311)*G$3/2,0)</f>
        <v>0</v>
      </c>
      <c r="G312" s="34">
        <f>SUM(F$21:F312)</f>
        <v>250</v>
      </c>
      <c r="H312" s="34">
        <f t="shared" si="22"/>
        <v>9430</v>
      </c>
      <c r="I312" s="34">
        <f>IF(AND(MONTH(A312) = MONTH(A$21), DAY(A312) = DAY(A$21)),AVERAGEIF(A$21:A311,"&gt;"&amp; A312 - _xlfn.DAYS(DATE(YEAR(A312)+1,1,1),DATE(YEAR(A312),1,1)),K$21:K311)*G$3,0)</f>
        <v>0</v>
      </c>
      <c r="J312" s="34">
        <f>SUM(I$21:I312)</f>
        <v>0</v>
      </c>
      <c r="K312" s="34">
        <f t="shared" si="23"/>
        <v>9180</v>
      </c>
    </row>
    <row r="313" spans="1:11" x14ac:dyDescent="0.25">
      <c r="A313" s="20">
        <f t="shared" si="24"/>
        <v>40471</v>
      </c>
      <c r="B313" s="33">
        <f>_xlfn.IFNA(INDEX('Ein- und Auszahlungen'!B:B,MATCH(A313,'Ein- und Auszahlungen'!A:A,0)),0)</f>
        <v>0</v>
      </c>
      <c r="C313" s="34">
        <f t="shared" si="20"/>
        <v>1.3126829925832058</v>
      </c>
      <c r="D313" s="34">
        <f>SUM(C$21:C313)</f>
        <v>403.89852884997885</v>
      </c>
      <c r="E313" s="34">
        <f t="shared" si="21"/>
        <v>9583.8985288499862</v>
      </c>
      <c r="F313" s="34">
        <f>IF(AND(OR(MONTH(A313) = MONTH(A$21), MONTH(A313) = MOD(MONTH(A$21)+6, 12)), DAY(A313) = DAY(A$21)),AVERAGEIF(A$21:A312,"&gt;"&amp; A313 - _xlfn.DAYS(A313,DATE(YEAR(A313),MONTH(A313)-6,DAY(A313))),H$21:H312)*G$3/2,0)</f>
        <v>0</v>
      </c>
      <c r="G313" s="34">
        <f>SUM(F$21:F313)</f>
        <v>250</v>
      </c>
      <c r="H313" s="34">
        <f t="shared" si="22"/>
        <v>9430</v>
      </c>
      <c r="I313" s="34">
        <f>IF(AND(MONTH(A313) = MONTH(A$21), DAY(A313) = DAY(A$21)),AVERAGEIF(A$21:A312,"&gt;"&amp; A313 - _xlfn.DAYS(DATE(YEAR(A313)+1,1,1),DATE(YEAR(A313),1,1)),K$21:K312)*G$3,0)</f>
        <v>0</v>
      </c>
      <c r="J313" s="34">
        <f>SUM(I$21:I313)</f>
        <v>0</v>
      </c>
      <c r="K313" s="34">
        <f t="shared" si="23"/>
        <v>9180</v>
      </c>
    </row>
    <row r="314" spans="1:11" x14ac:dyDescent="0.25">
      <c r="A314" s="20">
        <f t="shared" si="24"/>
        <v>40472</v>
      </c>
      <c r="B314" s="33">
        <f>_xlfn.IFNA(INDEX('Ein- und Auszahlungen'!B:B,MATCH(A314,'Ein- und Auszahlungen'!A:A,0)),0)</f>
        <v>0</v>
      </c>
      <c r="C314" s="34">
        <f t="shared" si="20"/>
        <v>1.3128628121712309</v>
      </c>
      <c r="D314" s="34">
        <f>SUM(C$21:C314)</f>
        <v>405.21139166215005</v>
      </c>
      <c r="E314" s="34">
        <f t="shared" si="21"/>
        <v>9585.2113916621565</v>
      </c>
      <c r="F314" s="34">
        <f>IF(AND(OR(MONTH(A314) = MONTH(A$21), MONTH(A314) = MOD(MONTH(A$21)+6, 12)), DAY(A314) = DAY(A$21)),AVERAGEIF(A$21:A313,"&gt;"&amp; A314 - _xlfn.DAYS(A314,DATE(YEAR(A314),MONTH(A314)-6,DAY(A314))),H$21:H313)*G$3/2,0)</f>
        <v>0</v>
      </c>
      <c r="G314" s="34">
        <f>SUM(F$21:F314)</f>
        <v>250</v>
      </c>
      <c r="H314" s="34">
        <f t="shared" si="22"/>
        <v>9430</v>
      </c>
      <c r="I314" s="34">
        <f>IF(AND(MONTH(A314) = MONTH(A$21), DAY(A314) = DAY(A$21)),AVERAGEIF(A$21:A313,"&gt;"&amp; A314 - _xlfn.DAYS(DATE(YEAR(A314)+1,1,1),DATE(YEAR(A314),1,1)),K$21:K313)*G$3,0)</f>
        <v>0</v>
      </c>
      <c r="J314" s="34">
        <f>SUM(I$21:I314)</f>
        <v>0</v>
      </c>
      <c r="K314" s="34">
        <f t="shared" si="23"/>
        <v>9180</v>
      </c>
    </row>
    <row r="315" spans="1:11" x14ac:dyDescent="0.25">
      <c r="A315" s="20">
        <f t="shared" si="24"/>
        <v>40473</v>
      </c>
      <c r="B315" s="33">
        <f>_xlfn.IFNA(INDEX('Ein- und Auszahlungen'!B:B,MATCH(A315,'Ein- und Auszahlungen'!A:A,0)),0)</f>
        <v>0</v>
      </c>
      <c r="C315" s="34">
        <f t="shared" si="20"/>
        <v>1.3130426563920763</v>
      </c>
      <c r="D315" s="34">
        <f>SUM(C$21:C315)</f>
        <v>406.52443431854215</v>
      </c>
      <c r="E315" s="34">
        <f t="shared" si="21"/>
        <v>9586.5244343185477</v>
      </c>
      <c r="F315" s="34">
        <f>IF(AND(OR(MONTH(A315) = MONTH(A$21), MONTH(A315) = MOD(MONTH(A$21)+6, 12)), DAY(A315) = DAY(A$21)),AVERAGEIF(A$21:A314,"&gt;"&amp; A315 - _xlfn.DAYS(A315,DATE(YEAR(A315),MONTH(A315)-6,DAY(A315))),H$21:H314)*G$3/2,0)</f>
        <v>0</v>
      </c>
      <c r="G315" s="34">
        <f>SUM(F$21:F315)</f>
        <v>250</v>
      </c>
      <c r="H315" s="34">
        <f t="shared" si="22"/>
        <v>9430</v>
      </c>
      <c r="I315" s="34">
        <f>IF(AND(MONTH(A315) = MONTH(A$21), DAY(A315) = DAY(A$21)),AVERAGEIF(A$21:A314,"&gt;"&amp; A315 - _xlfn.DAYS(DATE(YEAR(A315)+1,1,1),DATE(YEAR(A315),1,1)),K$21:K314)*G$3,0)</f>
        <v>0</v>
      </c>
      <c r="J315" s="34">
        <f>SUM(I$21:I315)</f>
        <v>0</v>
      </c>
      <c r="K315" s="34">
        <f t="shared" si="23"/>
        <v>9180</v>
      </c>
    </row>
    <row r="316" spans="1:11" x14ac:dyDescent="0.25">
      <c r="A316" s="20">
        <f t="shared" si="24"/>
        <v>40474</v>
      </c>
      <c r="B316" s="33">
        <f>_xlfn.IFNA(INDEX('Ein- und Auszahlungen'!B:B,MATCH(A316,'Ein- und Auszahlungen'!A:A,0)),0)</f>
        <v>0</v>
      </c>
      <c r="C316" s="34">
        <f t="shared" si="20"/>
        <v>1.3132225252491163</v>
      </c>
      <c r="D316" s="34">
        <f>SUM(C$21:C316)</f>
        <v>407.83765684379125</v>
      </c>
      <c r="E316" s="34">
        <f t="shared" si="21"/>
        <v>9587.8376568437961</v>
      </c>
      <c r="F316" s="34">
        <f>IF(AND(OR(MONTH(A316) = MONTH(A$21), MONTH(A316) = MOD(MONTH(A$21)+6, 12)), DAY(A316) = DAY(A$21)),AVERAGEIF(A$21:A315,"&gt;"&amp; A316 - _xlfn.DAYS(A316,DATE(YEAR(A316),MONTH(A316)-6,DAY(A316))),H$21:H315)*G$3/2,0)</f>
        <v>0</v>
      </c>
      <c r="G316" s="34">
        <f>SUM(F$21:F316)</f>
        <v>250</v>
      </c>
      <c r="H316" s="34">
        <f t="shared" si="22"/>
        <v>9430</v>
      </c>
      <c r="I316" s="34">
        <f>IF(AND(MONTH(A316) = MONTH(A$21), DAY(A316) = DAY(A$21)),AVERAGEIF(A$21:A315,"&gt;"&amp; A316 - _xlfn.DAYS(DATE(YEAR(A316)+1,1,1),DATE(YEAR(A316),1,1)),K$21:K315)*G$3,0)</f>
        <v>0</v>
      </c>
      <c r="J316" s="34">
        <f>SUM(I$21:I316)</f>
        <v>0</v>
      </c>
      <c r="K316" s="34">
        <f t="shared" si="23"/>
        <v>9180</v>
      </c>
    </row>
    <row r="317" spans="1:11" x14ac:dyDescent="0.25">
      <c r="A317" s="20">
        <f t="shared" si="24"/>
        <v>40475</v>
      </c>
      <c r="B317" s="33">
        <f>_xlfn.IFNA(INDEX('Ein- und Auszahlungen'!B:B,MATCH(A317,'Ein- und Auszahlungen'!A:A,0)),0)</f>
        <v>0</v>
      </c>
      <c r="C317" s="34">
        <f t="shared" si="20"/>
        <v>1.3134024187457256</v>
      </c>
      <c r="D317" s="34">
        <f>SUM(C$21:C317)</f>
        <v>409.15105926253699</v>
      </c>
      <c r="E317" s="34">
        <f t="shared" si="21"/>
        <v>9589.1510592625418</v>
      </c>
      <c r="F317" s="34">
        <f>IF(AND(OR(MONTH(A317) = MONTH(A$21), MONTH(A317) = MOD(MONTH(A$21)+6, 12)), DAY(A317) = DAY(A$21)),AVERAGEIF(A$21:A316,"&gt;"&amp; A317 - _xlfn.DAYS(A317,DATE(YEAR(A317),MONTH(A317)-6,DAY(A317))),H$21:H316)*G$3/2,0)</f>
        <v>0</v>
      </c>
      <c r="G317" s="34">
        <f>SUM(F$21:F317)</f>
        <v>250</v>
      </c>
      <c r="H317" s="34">
        <f t="shared" si="22"/>
        <v>9430</v>
      </c>
      <c r="I317" s="34">
        <f>IF(AND(MONTH(A317) = MONTH(A$21), DAY(A317) = DAY(A$21)),AVERAGEIF(A$21:A316,"&gt;"&amp; A317 - _xlfn.DAYS(DATE(YEAR(A317)+1,1,1),DATE(YEAR(A317),1,1)),K$21:K316)*G$3,0)</f>
        <v>0</v>
      </c>
      <c r="J317" s="34">
        <f>SUM(I$21:I317)</f>
        <v>0</v>
      </c>
      <c r="K317" s="34">
        <f t="shared" si="23"/>
        <v>9180</v>
      </c>
    </row>
    <row r="318" spans="1:11" x14ac:dyDescent="0.25">
      <c r="A318" s="20">
        <f t="shared" si="24"/>
        <v>40476</v>
      </c>
      <c r="B318" s="33">
        <f>_xlfn.IFNA(INDEX('Ein- und Auszahlungen'!B:B,MATCH(A318,'Ein- und Auszahlungen'!A:A,0)),0)</f>
        <v>0</v>
      </c>
      <c r="C318" s="34">
        <f t="shared" si="20"/>
        <v>1.3135823368852797</v>
      </c>
      <c r="D318" s="34">
        <f>SUM(C$21:C318)</f>
        <v>410.46464159942229</v>
      </c>
      <c r="E318" s="34">
        <f t="shared" si="21"/>
        <v>9590.4646415994266</v>
      </c>
      <c r="F318" s="34">
        <f>IF(AND(OR(MONTH(A318) = MONTH(A$21), MONTH(A318) = MOD(MONTH(A$21)+6, 12)), DAY(A318) = DAY(A$21)),AVERAGEIF(A$21:A317,"&gt;"&amp; A318 - _xlfn.DAYS(A318,DATE(YEAR(A318),MONTH(A318)-6,DAY(A318))),H$21:H317)*G$3/2,0)</f>
        <v>0</v>
      </c>
      <c r="G318" s="34">
        <f>SUM(F$21:F318)</f>
        <v>250</v>
      </c>
      <c r="H318" s="34">
        <f t="shared" si="22"/>
        <v>9430</v>
      </c>
      <c r="I318" s="34">
        <f>IF(AND(MONTH(A318) = MONTH(A$21), DAY(A318) = DAY(A$21)),AVERAGEIF(A$21:A317,"&gt;"&amp; A318 - _xlfn.DAYS(DATE(YEAR(A318)+1,1,1),DATE(YEAR(A318),1,1)),K$21:K317)*G$3,0)</f>
        <v>0</v>
      </c>
      <c r="J318" s="34">
        <f>SUM(I$21:I318)</f>
        <v>0</v>
      </c>
      <c r="K318" s="34">
        <f t="shared" si="23"/>
        <v>9180</v>
      </c>
    </row>
    <row r="319" spans="1:11" x14ac:dyDescent="0.25">
      <c r="A319" s="20">
        <f t="shared" si="24"/>
        <v>40477</v>
      </c>
      <c r="B319" s="33">
        <f>_xlfn.IFNA(INDEX('Ein- und Auszahlungen'!B:B,MATCH(A319,'Ein- und Auszahlungen'!A:A,0)),0)</f>
        <v>0</v>
      </c>
      <c r="C319" s="34">
        <f t="shared" si="20"/>
        <v>1.3137622796711543</v>
      </c>
      <c r="D319" s="34">
        <f>SUM(C$21:C319)</f>
        <v>411.77840387909345</v>
      </c>
      <c r="E319" s="34">
        <f t="shared" si="21"/>
        <v>9591.7784038790978</v>
      </c>
      <c r="F319" s="34">
        <f>IF(AND(OR(MONTH(A319) = MONTH(A$21), MONTH(A319) = MOD(MONTH(A$21)+6, 12)), DAY(A319) = DAY(A$21)),AVERAGEIF(A$21:A318,"&gt;"&amp; A319 - _xlfn.DAYS(A319,DATE(YEAR(A319),MONTH(A319)-6,DAY(A319))),H$21:H318)*G$3/2,0)</f>
        <v>0</v>
      </c>
      <c r="G319" s="34">
        <f>SUM(F$21:F319)</f>
        <v>250</v>
      </c>
      <c r="H319" s="34">
        <f t="shared" si="22"/>
        <v>9430</v>
      </c>
      <c r="I319" s="34">
        <f>IF(AND(MONTH(A319) = MONTH(A$21), DAY(A319) = DAY(A$21)),AVERAGEIF(A$21:A318,"&gt;"&amp; A319 - _xlfn.DAYS(DATE(YEAR(A319)+1,1,1),DATE(YEAR(A319),1,1)),K$21:K318)*G$3,0)</f>
        <v>0</v>
      </c>
      <c r="J319" s="34">
        <f>SUM(I$21:I319)</f>
        <v>0</v>
      </c>
      <c r="K319" s="34">
        <f t="shared" si="23"/>
        <v>9180</v>
      </c>
    </row>
    <row r="320" spans="1:11" x14ac:dyDescent="0.25">
      <c r="A320" s="20">
        <f t="shared" si="24"/>
        <v>40478</v>
      </c>
      <c r="B320" s="33">
        <f>_xlfn.IFNA(INDEX('Ein- und Auszahlungen'!B:B,MATCH(A320,'Ein- und Auszahlungen'!A:A,0)),0)</f>
        <v>0</v>
      </c>
      <c r="C320" s="34">
        <f t="shared" si="20"/>
        <v>1.3139422471067257</v>
      </c>
      <c r="D320" s="34">
        <f>SUM(C$21:C320)</f>
        <v>413.0923461262002</v>
      </c>
      <c r="E320" s="34">
        <f t="shared" si="21"/>
        <v>9593.0923461262046</v>
      </c>
      <c r="F320" s="34">
        <f>IF(AND(OR(MONTH(A320) = MONTH(A$21), MONTH(A320) = MOD(MONTH(A$21)+6, 12)), DAY(A320) = DAY(A$21)),AVERAGEIF(A$21:A319,"&gt;"&amp; A320 - _xlfn.DAYS(A320,DATE(YEAR(A320),MONTH(A320)-6,DAY(A320))),H$21:H319)*G$3/2,0)</f>
        <v>0</v>
      </c>
      <c r="G320" s="34">
        <f>SUM(F$21:F320)</f>
        <v>250</v>
      </c>
      <c r="H320" s="34">
        <f t="shared" si="22"/>
        <v>9430</v>
      </c>
      <c r="I320" s="34">
        <f>IF(AND(MONTH(A320) = MONTH(A$21), DAY(A320) = DAY(A$21)),AVERAGEIF(A$21:A319,"&gt;"&amp; A320 - _xlfn.DAYS(DATE(YEAR(A320)+1,1,1),DATE(YEAR(A320),1,1)),K$21:K319)*G$3,0)</f>
        <v>0</v>
      </c>
      <c r="J320" s="34">
        <f>SUM(I$21:I320)</f>
        <v>0</v>
      </c>
      <c r="K320" s="34">
        <f t="shared" si="23"/>
        <v>9180</v>
      </c>
    </row>
    <row r="321" spans="1:11" x14ac:dyDescent="0.25">
      <c r="A321" s="20">
        <f t="shared" si="24"/>
        <v>40479</v>
      </c>
      <c r="B321" s="33">
        <f>_xlfn.IFNA(INDEX('Ein- und Auszahlungen'!B:B,MATCH(A321,'Ein- und Auszahlungen'!A:A,0)),0)</f>
        <v>0</v>
      </c>
      <c r="C321" s="34">
        <f t="shared" si="20"/>
        <v>1.3141222391953704</v>
      </c>
      <c r="D321" s="34">
        <f>SUM(C$21:C321)</f>
        <v>414.40646836539554</v>
      </c>
      <c r="E321" s="34">
        <f t="shared" si="21"/>
        <v>9594.4064683653996</v>
      </c>
      <c r="F321" s="34">
        <f>IF(AND(OR(MONTH(A321) = MONTH(A$21), MONTH(A321) = MOD(MONTH(A$21)+6, 12)), DAY(A321) = DAY(A$21)),AVERAGEIF(A$21:A320,"&gt;"&amp; A321 - _xlfn.DAYS(A321,DATE(YEAR(A321),MONTH(A321)-6,DAY(A321))),H$21:H320)*G$3/2,0)</f>
        <v>0</v>
      </c>
      <c r="G321" s="34">
        <f>SUM(F$21:F321)</f>
        <v>250</v>
      </c>
      <c r="H321" s="34">
        <f t="shared" si="22"/>
        <v>9430</v>
      </c>
      <c r="I321" s="34">
        <f>IF(AND(MONTH(A321) = MONTH(A$21), DAY(A321) = DAY(A$21)),AVERAGEIF(A$21:A320,"&gt;"&amp; A321 - _xlfn.DAYS(DATE(YEAR(A321)+1,1,1),DATE(YEAR(A321),1,1)),K$21:K320)*G$3,0)</f>
        <v>0</v>
      </c>
      <c r="J321" s="34">
        <f>SUM(I$21:I321)</f>
        <v>0</v>
      </c>
      <c r="K321" s="34">
        <f t="shared" si="23"/>
        <v>9180</v>
      </c>
    </row>
    <row r="322" spans="1:11" x14ac:dyDescent="0.25">
      <c r="A322" s="20">
        <f t="shared" si="24"/>
        <v>40480</v>
      </c>
      <c r="B322" s="33">
        <f>_xlfn.IFNA(INDEX('Ein- und Auszahlungen'!B:B,MATCH(A322,'Ein- und Auszahlungen'!A:A,0)),0)</f>
        <v>0</v>
      </c>
      <c r="C322" s="34">
        <f t="shared" si="20"/>
        <v>1.3143022559404658</v>
      </c>
      <c r="D322" s="34">
        <f>SUM(C$21:C322)</f>
        <v>415.72077062133599</v>
      </c>
      <c r="E322" s="34">
        <f t="shared" si="21"/>
        <v>9595.7207706213394</v>
      </c>
      <c r="F322" s="34">
        <f>IF(AND(OR(MONTH(A322) = MONTH(A$21), MONTH(A322) = MOD(MONTH(A$21)+6, 12)), DAY(A322) = DAY(A$21)),AVERAGEIF(A$21:A321,"&gt;"&amp; A322 - _xlfn.DAYS(A322,DATE(YEAR(A322),MONTH(A322)-6,DAY(A322))),H$21:H321)*G$3/2,0)</f>
        <v>0</v>
      </c>
      <c r="G322" s="34">
        <f>SUM(F$21:F322)</f>
        <v>250</v>
      </c>
      <c r="H322" s="34">
        <f t="shared" si="22"/>
        <v>9430</v>
      </c>
      <c r="I322" s="34">
        <f>IF(AND(MONTH(A322) = MONTH(A$21), DAY(A322) = DAY(A$21)),AVERAGEIF(A$21:A321,"&gt;"&amp; A322 - _xlfn.DAYS(DATE(YEAR(A322)+1,1,1),DATE(YEAR(A322),1,1)),K$21:K321)*G$3,0)</f>
        <v>0</v>
      </c>
      <c r="J322" s="34">
        <f>SUM(I$21:I322)</f>
        <v>0</v>
      </c>
      <c r="K322" s="34">
        <f t="shared" si="23"/>
        <v>9180</v>
      </c>
    </row>
    <row r="323" spans="1:11" x14ac:dyDescent="0.25">
      <c r="A323" s="20">
        <f t="shared" si="24"/>
        <v>40481</v>
      </c>
      <c r="B323" s="33">
        <f>_xlfn.IFNA(INDEX('Ein- und Auszahlungen'!B:B,MATCH(A323,'Ein- und Auszahlungen'!A:A,0)),0)</f>
        <v>0</v>
      </c>
      <c r="C323" s="34">
        <f t="shared" si="20"/>
        <v>1.3144822973453891</v>
      </c>
      <c r="D323" s="34">
        <f>SUM(C$21:C323)</f>
        <v>417.03525291868135</v>
      </c>
      <c r="E323" s="34">
        <f t="shared" si="21"/>
        <v>9597.0352529186839</v>
      </c>
      <c r="F323" s="34">
        <f>IF(AND(OR(MONTH(A323) = MONTH(A$21), MONTH(A323) = MOD(MONTH(A$21)+6, 12)), DAY(A323) = DAY(A$21)),AVERAGEIF(A$21:A322,"&gt;"&amp; A323 - _xlfn.DAYS(A323,DATE(YEAR(A323),MONTH(A323)-6,DAY(A323))),H$21:H322)*G$3/2,0)</f>
        <v>0</v>
      </c>
      <c r="G323" s="34">
        <f>SUM(F$21:F323)</f>
        <v>250</v>
      </c>
      <c r="H323" s="34">
        <f t="shared" si="22"/>
        <v>9430</v>
      </c>
      <c r="I323" s="34">
        <f>IF(AND(MONTH(A323) = MONTH(A$21), DAY(A323) = DAY(A$21)),AVERAGEIF(A$21:A322,"&gt;"&amp; A323 - _xlfn.DAYS(DATE(YEAR(A323)+1,1,1),DATE(YEAR(A323),1,1)),K$21:K322)*G$3,0)</f>
        <v>0</v>
      </c>
      <c r="J323" s="34">
        <f>SUM(I$21:I323)</f>
        <v>0</v>
      </c>
      <c r="K323" s="34">
        <f t="shared" si="23"/>
        <v>9180</v>
      </c>
    </row>
    <row r="324" spans="1:11" x14ac:dyDescent="0.25">
      <c r="A324" s="20">
        <f t="shared" si="24"/>
        <v>40482</v>
      </c>
      <c r="B324" s="33">
        <f>_xlfn.IFNA(INDEX('Ein- und Auszahlungen'!B:B,MATCH(A324,'Ein- und Auszahlungen'!A:A,0)),0)</f>
        <v>0</v>
      </c>
      <c r="C324" s="34">
        <f t="shared" si="20"/>
        <v>1.3146623634135184</v>
      </c>
      <c r="D324" s="34">
        <f>SUM(C$21:C324)</f>
        <v>418.34991528209486</v>
      </c>
      <c r="E324" s="34">
        <f t="shared" si="21"/>
        <v>9598.3499152820968</v>
      </c>
      <c r="F324" s="34">
        <f>IF(AND(OR(MONTH(A324) = MONTH(A$21), MONTH(A324) = MOD(MONTH(A$21)+6, 12)), DAY(A324) = DAY(A$21)),AVERAGEIF(A$21:A323,"&gt;"&amp; A324 - _xlfn.DAYS(A324,DATE(YEAR(A324),MONTH(A324)-6,DAY(A324))),H$21:H323)*G$3/2,0)</f>
        <v>0</v>
      </c>
      <c r="G324" s="34">
        <f>SUM(F$21:F324)</f>
        <v>250</v>
      </c>
      <c r="H324" s="34">
        <f t="shared" si="22"/>
        <v>9430</v>
      </c>
      <c r="I324" s="34">
        <f>IF(AND(MONTH(A324) = MONTH(A$21), DAY(A324) = DAY(A$21)),AVERAGEIF(A$21:A323,"&gt;"&amp; A324 - _xlfn.DAYS(DATE(YEAR(A324)+1,1,1),DATE(YEAR(A324),1,1)),K$21:K323)*G$3,0)</f>
        <v>0</v>
      </c>
      <c r="J324" s="34">
        <f>SUM(I$21:I324)</f>
        <v>0</v>
      </c>
      <c r="K324" s="34">
        <f t="shared" si="23"/>
        <v>9180</v>
      </c>
    </row>
    <row r="325" spans="1:11" x14ac:dyDescent="0.25">
      <c r="A325" s="20">
        <f t="shared" si="24"/>
        <v>40483</v>
      </c>
      <c r="B325" s="33">
        <f>_xlfn.IFNA(INDEX('Ein- und Auszahlungen'!B:B,MATCH(A325,'Ein- und Auszahlungen'!A:A,0)),0)</f>
        <v>0</v>
      </c>
      <c r="C325" s="34">
        <f t="shared" si="20"/>
        <v>1.3148424541482324</v>
      </c>
      <c r="D325" s="34">
        <f>SUM(C$21:C325)</f>
        <v>419.66475773624308</v>
      </c>
      <c r="E325" s="34">
        <f t="shared" si="21"/>
        <v>9599.6647577362455</v>
      </c>
      <c r="F325" s="34">
        <f>IF(AND(OR(MONTH(A325) = MONTH(A$21), MONTH(A325) = MOD(MONTH(A$21)+6, 12)), DAY(A325) = DAY(A$21)),AVERAGEIF(A$21:A324,"&gt;"&amp; A325 - _xlfn.DAYS(A325,DATE(YEAR(A325),MONTH(A325)-6,DAY(A325))),H$21:H324)*G$3/2,0)</f>
        <v>0</v>
      </c>
      <c r="G325" s="34">
        <f>SUM(F$21:F325)</f>
        <v>250</v>
      </c>
      <c r="H325" s="34">
        <f t="shared" si="22"/>
        <v>9430</v>
      </c>
      <c r="I325" s="34">
        <f>IF(AND(MONTH(A325) = MONTH(A$21), DAY(A325) = DAY(A$21)),AVERAGEIF(A$21:A324,"&gt;"&amp; A325 - _xlfn.DAYS(DATE(YEAR(A325)+1,1,1),DATE(YEAR(A325),1,1)),K$21:K324)*G$3,0)</f>
        <v>0</v>
      </c>
      <c r="J325" s="34">
        <f>SUM(I$21:I325)</f>
        <v>0</v>
      </c>
      <c r="K325" s="34">
        <f t="shared" si="23"/>
        <v>9180</v>
      </c>
    </row>
    <row r="326" spans="1:11" x14ac:dyDescent="0.25">
      <c r="A326" s="20">
        <f t="shared" si="24"/>
        <v>40484</v>
      </c>
      <c r="B326" s="33">
        <f>_xlfn.IFNA(INDEX('Ein- und Auszahlungen'!B:B,MATCH(A326,'Ein- und Auszahlungen'!A:A,0)),0)</f>
        <v>0</v>
      </c>
      <c r="C326" s="34">
        <f t="shared" si="20"/>
        <v>1.3150225695529103</v>
      </c>
      <c r="D326" s="34">
        <f>SUM(C$21:C326)</f>
        <v>420.979780305796</v>
      </c>
      <c r="E326" s="34">
        <f t="shared" si="21"/>
        <v>9600.9797803057991</v>
      </c>
      <c r="F326" s="34">
        <f>IF(AND(OR(MONTH(A326) = MONTH(A$21), MONTH(A326) = MOD(MONTH(A$21)+6, 12)), DAY(A326) = DAY(A$21)),AVERAGEIF(A$21:A325,"&gt;"&amp; A326 - _xlfn.DAYS(A326,DATE(YEAR(A326),MONTH(A326)-6,DAY(A326))),H$21:H325)*G$3/2,0)</f>
        <v>0</v>
      </c>
      <c r="G326" s="34">
        <f>SUM(F$21:F326)</f>
        <v>250</v>
      </c>
      <c r="H326" s="34">
        <f t="shared" si="22"/>
        <v>9430</v>
      </c>
      <c r="I326" s="34">
        <f>IF(AND(MONTH(A326) = MONTH(A$21), DAY(A326) = DAY(A$21)),AVERAGEIF(A$21:A325,"&gt;"&amp; A326 - _xlfn.DAYS(DATE(YEAR(A326)+1,1,1),DATE(YEAR(A326),1,1)),K$21:K325)*G$3,0)</f>
        <v>0</v>
      </c>
      <c r="J326" s="34">
        <f>SUM(I$21:I326)</f>
        <v>0</v>
      </c>
      <c r="K326" s="34">
        <f t="shared" si="23"/>
        <v>9180</v>
      </c>
    </row>
    <row r="327" spans="1:11" x14ac:dyDescent="0.25">
      <c r="A327" s="20">
        <f t="shared" si="24"/>
        <v>40485</v>
      </c>
      <c r="B327" s="33">
        <f>_xlfn.IFNA(INDEX('Ein- und Auszahlungen'!B:B,MATCH(A327,'Ein- und Auszahlungen'!A:A,0)),0)</f>
        <v>0</v>
      </c>
      <c r="C327" s="34">
        <f t="shared" si="20"/>
        <v>1.3152027096309313</v>
      </c>
      <c r="D327" s="34">
        <f>SUM(C$21:C327)</f>
        <v>422.29498301542691</v>
      </c>
      <c r="E327" s="34">
        <f t="shared" si="21"/>
        <v>9602.2949830154303</v>
      </c>
      <c r="F327" s="34">
        <f>IF(AND(OR(MONTH(A327) = MONTH(A$21), MONTH(A327) = MOD(MONTH(A$21)+6, 12)), DAY(A327) = DAY(A$21)),AVERAGEIF(A$21:A326,"&gt;"&amp; A327 - _xlfn.DAYS(A327,DATE(YEAR(A327),MONTH(A327)-6,DAY(A327))),H$21:H326)*G$3/2,0)</f>
        <v>0</v>
      </c>
      <c r="G327" s="34">
        <f>SUM(F$21:F327)</f>
        <v>250</v>
      </c>
      <c r="H327" s="34">
        <f t="shared" si="22"/>
        <v>9430</v>
      </c>
      <c r="I327" s="34">
        <f>IF(AND(MONTH(A327) = MONTH(A$21), DAY(A327) = DAY(A$21)),AVERAGEIF(A$21:A326,"&gt;"&amp; A327 - _xlfn.DAYS(DATE(YEAR(A327)+1,1,1),DATE(YEAR(A327),1,1)),K$21:K326)*G$3,0)</f>
        <v>0</v>
      </c>
      <c r="J327" s="34">
        <f>SUM(I$21:I327)</f>
        <v>0</v>
      </c>
      <c r="K327" s="34">
        <f t="shared" si="23"/>
        <v>9180</v>
      </c>
    </row>
    <row r="328" spans="1:11" x14ac:dyDescent="0.25">
      <c r="A328" s="20">
        <f t="shared" si="24"/>
        <v>40486</v>
      </c>
      <c r="B328" s="33">
        <f>_xlfn.IFNA(INDEX('Ein- und Auszahlungen'!B:B,MATCH(A328,'Ein- und Auszahlungen'!A:A,0)),0)</f>
        <v>0</v>
      </c>
      <c r="C328" s="34">
        <f t="shared" si="20"/>
        <v>1.3153828743856755</v>
      </c>
      <c r="D328" s="34">
        <f>SUM(C$21:C328)</f>
        <v>423.61036588981256</v>
      </c>
      <c r="E328" s="34">
        <f t="shared" si="21"/>
        <v>9603.6103658898155</v>
      </c>
      <c r="F328" s="34">
        <f>IF(AND(OR(MONTH(A328) = MONTH(A$21), MONTH(A328) = MOD(MONTH(A$21)+6, 12)), DAY(A328) = DAY(A$21)),AVERAGEIF(A$21:A327,"&gt;"&amp; A328 - _xlfn.DAYS(A328,DATE(YEAR(A328),MONTH(A328)-6,DAY(A328))),H$21:H327)*G$3/2,0)</f>
        <v>0</v>
      </c>
      <c r="G328" s="34">
        <f>SUM(F$21:F328)</f>
        <v>250</v>
      </c>
      <c r="H328" s="34">
        <f t="shared" si="22"/>
        <v>9430</v>
      </c>
      <c r="I328" s="34">
        <f>IF(AND(MONTH(A328) = MONTH(A$21), DAY(A328) = DAY(A$21)),AVERAGEIF(A$21:A327,"&gt;"&amp; A328 - _xlfn.DAYS(DATE(YEAR(A328)+1,1,1),DATE(YEAR(A328),1,1)),K$21:K327)*G$3,0)</f>
        <v>0</v>
      </c>
      <c r="J328" s="34">
        <f>SUM(I$21:I328)</f>
        <v>0</v>
      </c>
      <c r="K328" s="34">
        <f t="shared" si="23"/>
        <v>9180</v>
      </c>
    </row>
    <row r="329" spans="1:11" x14ac:dyDescent="0.25">
      <c r="A329" s="20">
        <f t="shared" si="24"/>
        <v>40487</v>
      </c>
      <c r="B329" s="33">
        <f>_xlfn.IFNA(INDEX('Ein- und Auszahlungen'!B:B,MATCH(A329,'Ein- und Auszahlungen'!A:A,0)),0)</f>
        <v>0</v>
      </c>
      <c r="C329" s="34">
        <f t="shared" si="20"/>
        <v>1.3155630638205227</v>
      </c>
      <c r="D329" s="34">
        <f>SUM(C$21:C329)</f>
        <v>424.9259289536331</v>
      </c>
      <c r="E329" s="34">
        <f t="shared" si="21"/>
        <v>9604.9259289536367</v>
      </c>
      <c r="F329" s="34">
        <f>IF(AND(OR(MONTH(A329) = MONTH(A$21), MONTH(A329) = MOD(MONTH(A$21)+6, 12)), DAY(A329) = DAY(A$21)),AVERAGEIF(A$21:A328,"&gt;"&amp; A329 - _xlfn.DAYS(A329,DATE(YEAR(A329),MONTH(A329)-6,DAY(A329))),H$21:H328)*G$3/2,0)</f>
        <v>0</v>
      </c>
      <c r="G329" s="34">
        <f>SUM(F$21:F329)</f>
        <v>250</v>
      </c>
      <c r="H329" s="34">
        <f t="shared" si="22"/>
        <v>9430</v>
      </c>
      <c r="I329" s="34">
        <f>IF(AND(MONTH(A329) = MONTH(A$21), DAY(A329) = DAY(A$21)),AVERAGEIF(A$21:A328,"&gt;"&amp; A329 - _xlfn.DAYS(DATE(YEAR(A329)+1,1,1),DATE(YEAR(A329),1,1)),K$21:K328)*G$3,0)</f>
        <v>0</v>
      </c>
      <c r="J329" s="34">
        <f>SUM(I$21:I329)</f>
        <v>0</v>
      </c>
      <c r="K329" s="34">
        <f t="shared" si="23"/>
        <v>9180</v>
      </c>
    </row>
    <row r="330" spans="1:11" x14ac:dyDescent="0.25">
      <c r="A330" s="20">
        <f t="shared" si="24"/>
        <v>40488</v>
      </c>
      <c r="B330" s="33">
        <f>_xlfn.IFNA(INDEX('Ein- und Auszahlungen'!B:B,MATCH(A330,'Ein- und Auszahlungen'!A:A,0)),0)</f>
        <v>0</v>
      </c>
      <c r="C330" s="34">
        <f t="shared" si="20"/>
        <v>1.3157432779388545</v>
      </c>
      <c r="D330" s="34">
        <f>SUM(C$21:C330)</f>
        <v>426.24167223157195</v>
      </c>
      <c r="E330" s="34">
        <f t="shared" si="21"/>
        <v>9606.2416722315756</v>
      </c>
      <c r="F330" s="34">
        <f>IF(AND(OR(MONTH(A330) = MONTH(A$21), MONTH(A330) = MOD(MONTH(A$21)+6, 12)), DAY(A330) = DAY(A$21)),AVERAGEIF(A$21:A329,"&gt;"&amp; A330 - _xlfn.DAYS(A330,DATE(YEAR(A330),MONTH(A330)-6,DAY(A330))),H$21:H329)*G$3/2,0)</f>
        <v>0</v>
      </c>
      <c r="G330" s="34">
        <f>SUM(F$21:F330)</f>
        <v>250</v>
      </c>
      <c r="H330" s="34">
        <f t="shared" si="22"/>
        <v>9430</v>
      </c>
      <c r="I330" s="34">
        <f>IF(AND(MONTH(A330) = MONTH(A$21), DAY(A330) = DAY(A$21)),AVERAGEIF(A$21:A329,"&gt;"&amp; A330 - _xlfn.DAYS(DATE(YEAR(A330)+1,1,1),DATE(YEAR(A330),1,1)),K$21:K329)*G$3,0)</f>
        <v>0</v>
      </c>
      <c r="J330" s="34">
        <f>SUM(I$21:I330)</f>
        <v>0</v>
      </c>
      <c r="K330" s="34">
        <f t="shared" si="23"/>
        <v>9180</v>
      </c>
    </row>
    <row r="331" spans="1:11" x14ac:dyDescent="0.25">
      <c r="A331" s="20">
        <f t="shared" si="24"/>
        <v>40489</v>
      </c>
      <c r="B331" s="33">
        <f>_xlfn.IFNA(INDEX('Ein- und Auszahlungen'!B:B,MATCH(A331,'Ein- und Auszahlungen'!A:A,0)),0)</f>
        <v>0</v>
      </c>
      <c r="C331" s="34">
        <f t="shared" si="20"/>
        <v>1.3159235167440515</v>
      </c>
      <c r="D331" s="34">
        <f>SUM(C$21:C331)</f>
        <v>427.55759574831603</v>
      </c>
      <c r="E331" s="34">
        <f t="shared" si="21"/>
        <v>9607.5575957483197</v>
      </c>
      <c r="F331" s="34">
        <f>IF(AND(OR(MONTH(A331) = MONTH(A$21), MONTH(A331) = MOD(MONTH(A$21)+6, 12)), DAY(A331) = DAY(A$21)),AVERAGEIF(A$21:A330,"&gt;"&amp; A331 - _xlfn.DAYS(A331,DATE(YEAR(A331),MONTH(A331)-6,DAY(A331))),H$21:H330)*G$3/2,0)</f>
        <v>0</v>
      </c>
      <c r="G331" s="34">
        <f>SUM(F$21:F331)</f>
        <v>250</v>
      </c>
      <c r="H331" s="34">
        <f t="shared" si="22"/>
        <v>9430</v>
      </c>
      <c r="I331" s="34">
        <f>IF(AND(MONTH(A331) = MONTH(A$21), DAY(A331) = DAY(A$21)),AVERAGEIF(A$21:A330,"&gt;"&amp; A331 - _xlfn.DAYS(DATE(YEAR(A331)+1,1,1),DATE(YEAR(A331),1,1)),K$21:K330)*G$3,0)</f>
        <v>0</v>
      </c>
      <c r="J331" s="34">
        <f>SUM(I$21:I331)</f>
        <v>0</v>
      </c>
      <c r="K331" s="34">
        <f t="shared" si="23"/>
        <v>9180</v>
      </c>
    </row>
    <row r="332" spans="1:11" x14ac:dyDescent="0.25">
      <c r="A332" s="20">
        <f t="shared" si="24"/>
        <v>40490</v>
      </c>
      <c r="B332" s="33">
        <f>_xlfn.IFNA(INDEX('Ein- und Auszahlungen'!B:B,MATCH(A332,'Ein- und Auszahlungen'!A:A,0)),0)</f>
        <v>0</v>
      </c>
      <c r="C332" s="34">
        <f t="shared" si="20"/>
        <v>1.3161037802394959</v>
      </c>
      <c r="D332" s="34">
        <f>SUM(C$21:C332)</f>
        <v>428.87369952855551</v>
      </c>
      <c r="E332" s="34">
        <f t="shared" si="21"/>
        <v>9608.8736995285599</v>
      </c>
      <c r="F332" s="34">
        <f>IF(AND(OR(MONTH(A332) = MONTH(A$21), MONTH(A332) = MOD(MONTH(A$21)+6, 12)), DAY(A332) = DAY(A$21)),AVERAGEIF(A$21:A331,"&gt;"&amp; A332 - _xlfn.DAYS(A332,DATE(YEAR(A332),MONTH(A332)-6,DAY(A332))),H$21:H331)*G$3/2,0)</f>
        <v>0</v>
      </c>
      <c r="G332" s="34">
        <f>SUM(F$21:F332)</f>
        <v>250</v>
      </c>
      <c r="H332" s="34">
        <f t="shared" si="22"/>
        <v>9430</v>
      </c>
      <c r="I332" s="34">
        <f>IF(AND(MONTH(A332) = MONTH(A$21), DAY(A332) = DAY(A$21)),AVERAGEIF(A$21:A331,"&gt;"&amp; A332 - _xlfn.DAYS(DATE(YEAR(A332)+1,1,1),DATE(YEAR(A332),1,1)),K$21:K331)*G$3,0)</f>
        <v>0</v>
      </c>
      <c r="J332" s="34">
        <f>SUM(I$21:I332)</f>
        <v>0</v>
      </c>
      <c r="K332" s="34">
        <f t="shared" si="23"/>
        <v>9180</v>
      </c>
    </row>
    <row r="333" spans="1:11" x14ac:dyDescent="0.25">
      <c r="A333" s="20">
        <f t="shared" si="24"/>
        <v>40491</v>
      </c>
      <c r="B333" s="33">
        <f>_xlfn.IFNA(INDEX('Ein- und Auszahlungen'!B:B,MATCH(A333,'Ein- und Auszahlungen'!A:A,0)),0)</f>
        <v>0</v>
      </c>
      <c r="C333" s="34">
        <f t="shared" si="20"/>
        <v>1.3162840684285699</v>
      </c>
      <c r="D333" s="34">
        <f>SUM(C$21:C333)</f>
        <v>430.18998359698406</v>
      </c>
      <c r="E333" s="34">
        <f t="shared" si="21"/>
        <v>9610.1899835969889</v>
      </c>
      <c r="F333" s="34">
        <f>IF(AND(OR(MONTH(A333) = MONTH(A$21), MONTH(A333) = MOD(MONTH(A$21)+6, 12)), DAY(A333) = DAY(A$21)),AVERAGEIF(A$21:A332,"&gt;"&amp; A333 - _xlfn.DAYS(A333,DATE(YEAR(A333),MONTH(A333)-6,DAY(A333))),H$21:H332)*G$3/2,0)</f>
        <v>0</v>
      </c>
      <c r="G333" s="34">
        <f>SUM(F$21:F333)</f>
        <v>250</v>
      </c>
      <c r="H333" s="34">
        <f t="shared" si="22"/>
        <v>9430</v>
      </c>
      <c r="I333" s="34">
        <f>IF(AND(MONTH(A333) = MONTH(A$21), DAY(A333) = DAY(A$21)),AVERAGEIF(A$21:A332,"&gt;"&amp; A333 - _xlfn.DAYS(DATE(YEAR(A333)+1,1,1),DATE(YEAR(A333),1,1)),K$21:K332)*G$3,0)</f>
        <v>0</v>
      </c>
      <c r="J333" s="34">
        <f>SUM(I$21:I333)</f>
        <v>0</v>
      </c>
      <c r="K333" s="34">
        <f t="shared" si="23"/>
        <v>9180</v>
      </c>
    </row>
    <row r="334" spans="1:11" x14ac:dyDescent="0.25">
      <c r="A334" s="20">
        <f t="shared" si="24"/>
        <v>40492</v>
      </c>
      <c r="B334" s="33">
        <f>_xlfn.IFNA(INDEX('Ein- und Auszahlungen'!B:B,MATCH(A334,'Ein- und Auszahlungen'!A:A,0)),0)</f>
        <v>0</v>
      </c>
      <c r="C334" s="34">
        <f t="shared" si="20"/>
        <v>1.3164643813146562</v>
      </c>
      <c r="D334" s="34">
        <f>SUM(C$21:C334)</f>
        <v>431.5064479782987</v>
      </c>
      <c r="E334" s="34">
        <f t="shared" si="21"/>
        <v>9611.5064479783032</v>
      </c>
      <c r="F334" s="34">
        <f>IF(AND(OR(MONTH(A334) = MONTH(A$21), MONTH(A334) = MOD(MONTH(A$21)+6, 12)), DAY(A334) = DAY(A$21)),AVERAGEIF(A$21:A333,"&gt;"&amp; A334 - _xlfn.DAYS(A334,DATE(YEAR(A334),MONTH(A334)-6,DAY(A334))),H$21:H333)*G$3/2,0)</f>
        <v>0</v>
      </c>
      <c r="G334" s="34">
        <f>SUM(F$21:F334)</f>
        <v>250</v>
      </c>
      <c r="H334" s="34">
        <f t="shared" si="22"/>
        <v>9430</v>
      </c>
      <c r="I334" s="34">
        <f>IF(AND(MONTH(A334) = MONTH(A$21), DAY(A334) = DAY(A$21)),AVERAGEIF(A$21:A333,"&gt;"&amp; A334 - _xlfn.DAYS(DATE(YEAR(A334)+1,1,1),DATE(YEAR(A334),1,1)),K$21:K333)*G$3,0)</f>
        <v>0</v>
      </c>
      <c r="J334" s="34">
        <f>SUM(I$21:I334)</f>
        <v>0</v>
      </c>
      <c r="K334" s="34">
        <f t="shared" si="23"/>
        <v>9180</v>
      </c>
    </row>
    <row r="335" spans="1:11" x14ac:dyDescent="0.25">
      <c r="A335" s="20">
        <f t="shared" si="24"/>
        <v>40493</v>
      </c>
      <c r="B335" s="33">
        <f>_xlfn.IFNA(INDEX('Ein- und Auszahlungen'!B:B,MATCH(A335,'Ein- und Auszahlungen'!A:A,0)),0)</f>
        <v>0</v>
      </c>
      <c r="C335" s="34">
        <f t="shared" si="20"/>
        <v>1.3166447189011377</v>
      </c>
      <c r="D335" s="34">
        <f>SUM(C$21:C335)</f>
        <v>432.82309269719985</v>
      </c>
      <c r="E335" s="34">
        <f t="shared" si="21"/>
        <v>9612.8230926972046</v>
      </c>
      <c r="F335" s="34">
        <f>IF(AND(OR(MONTH(A335) = MONTH(A$21), MONTH(A335) = MOD(MONTH(A$21)+6, 12)), DAY(A335) = DAY(A$21)),AVERAGEIF(A$21:A334,"&gt;"&amp; A335 - _xlfn.DAYS(A335,DATE(YEAR(A335),MONTH(A335)-6,DAY(A335))),H$21:H334)*G$3/2,0)</f>
        <v>0</v>
      </c>
      <c r="G335" s="34">
        <f>SUM(F$21:F335)</f>
        <v>250</v>
      </c>
      <c r="H335" s="34">
        <f t="shared" si="22"/>
        <v>9430</v>
      </c>
      <c r="I335" s="34">
        <f>IF(AND(MONTH(A335) = MONTH(A$21), DAY(A335) = DAY(A$21)),AVERAGEIF(A$21:A334,"&gt;"&amp; A335 - _xlfn.DAYS(DATE(YEAR(A335)+1,1,1),DATE(YEAR(A335),1,1)),K$21:K334)*G$3,0)</f>
        <v>0</v>
      </c>
      <c r="J335" s="34">
        <f>SUM(I$21:I335)</f>
        <v>0</v>
      </c>
      <c r="K335" s="34">
        <f t="shared" si="23"/>
        <v>9180</v>
      </c>
    </row>
    <row r="336" spans="1:11" x14ac:dyDescent="0.25">
      <c r="A336" s="20">
        <f t="shared" si="24"/>
        <v>40494</v>
      </c>
      <c r="B336" s="33">
        <f>_xlfn.IFNA(INDEX('Ein- und Auszahlungen'!B:B,MATCH(A336,'Ein- und Auszahlungen'!A:A,0)),0)</f>
        <v>0</v>
      </c>
      <c r="C336" s="34">
        <f t="shared" si="20"/>
        <v>1.316825081191398</v>
      </c>
      <c r="D336" s="34">
        <f>SUM(C$21:C336)</f>
        <v>434.13991777839124</v>
      </c>
      <c r="E336" s="34">
        <f t="shared" si="21"/>
        <v>9614.1399177783969</v>
      </c>
      <c r="F336" s="34">
        <f>IF(AND(OR(MONTH(A336) = MONTH(A$21), MONTH(A336) = MOD(MONTH(A$21)+6, 12)), DAY(A336) = DAY(A$21)),AVERAGEIF(A$21:A335,"&gt;"&amp; A336 - _xlfn.DAYS(A336,DATE(YEAR(A336),MONTH(A336)-6,DAY(A336))),H$21:H335)*G$3/2,0)</f>
        <v>0</v>
      </c>
      <c r="G336" s="34">
        <f>SUM(F$21:F336)</f>
        <v>250</v>
      </c>
      <c r="H336" s="34">
        <f t="shared" si="22"/>
        <v>9430</v>
      </c>
      <c r="I336" s="34">
        <f>IF(AND(MONTH(A336) = MONTH(A$21), DAY(A336) = DAY(A$21)),AVERAGEIF(A$21:A335,"&gt;"&amp; A336 - _xlfn.DAYS(DATE(YEAR(A336)+1,1,1),DATE(YEAR(A336),1,1)),K$21:K335)*G$3,0)</f>
        <v>0</v>
      </c>
      <c r="J336" s="34">
        <f>SUM(I$21:I336)</f>
        <v>0</v>
      </c>
      <c r="K336" s="34">
        <f t="shared" si="23"/>
        <v>9180</v>
      </c>
    </row>
    <row r="337" spans="1:11" x14ac:dyDescent="0.25">
      <c r="A337" s="20">
        <f t="shared" si="24"/>
        <v>40495</v>
      </c>
      <c r="B337" s="33">
        <f>_xlfn.IFNA(INDEX('Ein- und Auszahlungen'!B:B,MATCH(A337,'Ein- und Auszahlungen'!A:A,0)),0)</f>
        <v>0</v>
      </c>
      <c r="C337" s="34">
        <f t="shared" si="20"/>
        <v>1.3170054681888217</v>
      </c>
      <c r="D337" s="34">
        <f>SUM(C$21:C337)</f>
        <v>435.45692324658006</v>
      </c>
      <c r="E337" s="34">
        <f t="shared" si="21"/>
        <v>9615.4569232465856</v>
      </c>
      <c r="F337" s="34">
        <f>IF(AND(OR(MONTH(A337) = MONTH(A$21), MONTH(A337) = MOD(MONTH(A$21)+6, 12)), DAY(A337) = DAY(A$21)),AVERAGEIF(A$21:A336,"&gt;"&amp; A337 - _xlfn.DAYS(A337,DATE(YEAR(A337),MONTH(A337)-6,DAY(A337))),H$21:H336)*G$3/2,0)</f>
        <v>0</v>
      </c>
      <c r="G337" s="34">
        <f>SUM(F$21:F337)</f>
        <v>250</v>
      </c>
      <c r="H337" s="34">
        <f t="shared" si="22"/>
        <v>9430</v>
      </c>
      <c r="I337" s="34">
        <f>IF(AND(MONTH(A337) = MONTH(A$21), DAY(A337) = DAY(A$21)),AVERAGEIF(A$21:A336,"&gt;"&amp; A337 - _xlfn.DAYS(DATE(YEAR(A337)+1,1,1),DATE(YEAR(A337),1,1)),K$21:K336)*G$3,0)</f>
        <v>0</v>
      </c>
      <c r="J337" s="34">
        <f>SUM(I$21:I337)</f>
        <v>0</v>
      </c>
      <c r="K337" s="34">
        <f t="shared" si="23"/>
        <v>9180</v>
      </c>
    </row>
    <row r="338" spans="1:11" x14ac:dyDescent="0.25">
      <c r="A338" s="20">
        <f t="shared" si="24"/>
        <v>40496</v>
      </c>
      <c r="B338" s="33">
        <f>_xlfn.IFNA(INDEX('Ein- und Auszahlungen'!B:B,MATCH(A338,'Ein- und Auszahlungen'!A:A,0)),0)</f>
        <v>0</v>
      </c>
      <c r="C338" s="34">
        <f t="shared" si="20"/>
        <v>1.3171858798967926</v>
      </c>
      <c r="D338" s="34">
        <f>SUM(C$21:C338)</f>
        <v>436.77410912647684</v>
      </c>
      <c r="E338" s="34">
        <f t="shared" si="21"/>
        <v>9616.7741091264816</v>
      </c>
      <c r="F338" s="34">
        <f>IF(AND(OR(MONTH(A338) = MONTH(A$21), MONTH(A338) = MOD(MONTH(A$21)+6, 12)), DAY(A338) = DAY(A$21)),AVERAGEIF(A$21:A337,"&gt;"&amp; A338 - _xlfn.DAYS(A338,DATE(YEAR(A338),MONTH(A338)-6,DAY(A338))),H$21:H337)*G$3/2,0)</f>
        <v>0</v>
      </c>
      <c r="G338" s="34">
        <f>SUM(F$21:F338)</f>
        <v>250</v>
      </c>
      <c r="H338" s="34">
        <f t="shared" si="22"/>
        <v>9430</v>
      </c>
      <c r="I338" s="34">
        <f>IF(AND(MONTH(A338) = MONTH(A$21), DAY(A338) = DAY(A$21)),AVERAGEIF(A$21:A337,"&gt;"&amp; A338 - _xlfn.DAYS(DATE(YEAR(A338)+1,1,1),DATE(YEAR(A338),1,1)),K$21:K337)*G$3,0)</f>
        <v>0</v>
      </c>
      <c r="J338" s="34">
        <f>SUM(I$21:I338)</f>
        <v>0</v>
      </c>
      <c r="K338" s="34">
        <f t="shared" si="23"/>
        <v>9180</v>
      </c>
    </row>
    <row r="339" spans="1:11" x14ac:dyDescent="0.25">
      <c r="A339" s="20">
        <f t="shared" si="24"/>
        <v>40497</v>
      </c>
      <c r="B339" s="33">
        <f>_xlfn.IFNA(INDEX('Ein- und Auszahlungen'!B:B,MATCH(A339,'Ein- und Auszahlungen'!A:A,0)),0)</f>
        <v>0</v>
      </c>
      <c r="C339" s="34">
        <f t="shared" si="20"/>
        <v>1.3173663163186962</v>
      </c>
      <c r="D339" s="34">
        <f>SUM(C$21:C339)</f>
        <v>438.09147544279551</v>
      </c>
      <c r="E339" s="34">
        <f t="shared" si="21"/>
        <v>9618.0914754427995</v>
      </c>
      <c r="F339" s="34">
        <f>IF(AND(OR(MONTH(A339) = MONTH(A$21), MONTH(A339) = MOD(MONTH(A$21)+6, 12)), DAY(A339) = DAY(A$21)),AVERAGEIF(A$21:A338,"&gt;"&amp; A339 - _xlfn.DAYS(A339,DATE(YEAR(A339),MONTH(A339)-6,DAY(A339))),H$21:H338)*G$3/2,0)</f>
        <v>0</v>
      </c>
      <c r="G339" s="34">
        <f>SUM(F$21:F339)</f>
        <v>250</v>
      </c>
      <c r="H339" s="34">
        <f t="shared" si="22"/>
        <v>9430</v>
      </c>
      <c r="I339" s="34">
        <f>IF(AND(MONTH(A339) = MONTH(A$21), DAY(A339) = DAY(A$21)),AVERAGEIF(A$21:A338,"&gt;"&amp; A339 - _xlfn.DAYS(DATE(YEAR(A339)+1,1,1),DATE(YEAR(A339),1,1)),K$21:K338)*G$3,0)</f>
        <v>0</v>
      </c>
      <c r="J339" s="34">
        <f>SUM(I$21:I339)</f>
        <v>0</v>
      </c>
      <c r="K339" s="34">
        <f t="shared" si="23"/>
        <v>9180</v>
      </c>
    </row>
    <row r="340" spans="1:11" x14ac:dyDescent="0.25">
      <c r="A340" s="20">
        <f t="shared" si="24"/>
        <v>40498</v>
      </c>
      <c r="B340" s="33">
        <f>_xlfn.IFNA(INDEX('Ein- und Auszahlungen'!B:B,MATCH(A340,'Ein- und Auszahlungen'!A:A,0)),0)</f>
        <v>0</v>
      </c>
      <c r="C340" s="34">
        <f t="shared" si="20"/>
        <v>1.3175467774579177</v>
      </c>
      <c r="D340" s="34">
        <f>SUM(C$21:C340)</f>
        <v>439.40902222025341</v>
      </c>
      <c r="E340" s="34">
        <f t="shared" si="21"/>
        <v>9619.4090222202576</v>
      </c>
      <c r="F340" s="34">
        <f>IF(AND(OR(MONTH(A340) = MONTH(A$21), MONTH(A340) = MOD(MONTH(A$21)+6, 12)), DAY(A340) = DAY(A$21)),AVERAGEIF(A$21:A339,"&gt;"&amp; A340 - _xlfn.DAYS(A340,DATE(YEAR(A340),MONTH(A340)-6,DAY(A340))),H$21:H339)*G$3/2,0)</f>
        <v>0</v>
      </c>
      <c r="G340" s="34">
        <f>SUM(F$21:F340)</f>
        <v>250</v>
      </c>
      <c r="H340" s="34">
        <f t="shared" si="22"/>
        <v>9430</v>
      </c>
      <c r="I340" s="34">
        <f>IF(AND(MONTH(A340) = MONTH(A$21), DAY(A340) = DAY(A$21)),AVERAGEIF(A$21:A339,"&gt;"&amp; A340 - _xlfn.DAYS(DATE(YEAR(A340)+1,1,1),DATE(YEAR(A340),1,1)),K$21:K339)*G$3,0)</f>
        <v>0</v>
      </c>
      <c r="J340" s="34">
        <f>SUM(I$21:I340)</f>
        <v>0</v>
      </c>
      <c r="K340" s="34">
        <f t="shared" si="23"/>
        <v>9180</v>
      </c>
    </row>
    <row r="341" spans="1:11" x14ac:dyDescent="0.25">
      <c r="A341" s="20">
        <f t="shared" si="24"/>
        <v>40499</v>
      </c>
      <c r="B341" s="33">
        <f>_xlfn.IFNA(INDEX('Ein- und Auszahlungen'!B:B,MATCH(A341,'Ein- und Auszahlungen'!A:A,0)),0)</f>
        <v>0</v>
      </c>
      <c r="C341" s="34">
        <f t="shared" si="20"/>
        <v>1.3177272633178436</v>
      </c>
      <c r="D341" s="34">
        <f>SUM(C$21:C341)</f>
        <v>440.72674948357127</v>
      </c>
      <c r="E341" s="34">
        <f t="shared" si="21"/>
        <v>9620.726749483576</v>
      </c>
      <c r="F341" s="34">
        <f>IF(AND(OR(MONTH(A341) = MONTH(A$21), MONTH(A341) = MOD(MONTH(A$21)+6, 12)), DAY(A341) = DAY(A$21)),AVERAGEIF(A$21:A340,"&gt;"&amp; A341 - _xlfn.DAYS(A341,DATE(YEAR(A341),MONTH(A341)-6,DAY(A341))),H$21:H340)*G$3/2,0)</f>
        <v>0</v>
      </c>
      <c r="G341" s="34">
        <f>SUM(F$21:F341)</f>
        <v>250</v>
      </c>
      <c r="H341" s="34">
        <f t="shared" si="22"/>
        <v>9430</v>
      </c>
      <c r="I341" s="34">
        <f>IF(AND(MONTH(A341) = MONTH(A$21), DAY(A341) = DAY(A$21)),AVERAGEIF(A$21:A340,"&gt;"&amp; A341 - _xlfn.DAYS(DATE(YEAR(A341)+1,1,1),DATE(YEAR(A341),1,1)),K$21:K340)*G$3,0)</f>
        <v>0</v>
      </c>
      <c r="J341" s="34">
        <f>SUM(I$21:I341)</f>
        <v>0</v>
      </c>
      <c r="K341" s="34">
        <f t="shared" si="23"/>
        <v>9180</v>
      </c>
    </row>
    <row r="342" spans="1:11" x14ac:dyDescent="0.25">
      <c r="A342" s="20">
        <f t="shared" si="24"/>
        <v>40500</v>
      </c>
      <c r="B342" s="33">
        <f>_xlfn.IFNA(INDEX('Ein- und Auszahlungen'!B:B,MATCH(A342,'Ein- und Auszahlungen'!A:A,0)),0)</f>
        <v>0</v>
      </c>
      <c r="C342" s="34">
        <f t="shared" ref="C342:C405" si="25">E341*G$3/_xlfn.DAYS(DATE(YEAR(A342)+1,1,1),DATE(YEAR(A342),1,1))</f>
        <v>1.3179077739018599</v>
      </c>
      <c r="D342" s="34">
        <f>SUM(C$21:C342)</f>
        <v>442.04465725747315</v>
      </c>
      <c r="E342" s="34">
        <f t="shared" ref="E342:E405" si="26">C342+E341 + $B342</f>
        <v>9622.0446572574783</v>
      </c>
      <c r="F342" s="34">
        <f>IF(AND(OR(MONTH(A342) = MONTH(A$21), MONTH(A342) = MOD(MONTH(A$21)+6, 12)), DAY(A342) = DAY(A$21)),AVERAGEIF(A$21:A341,"&gt;"&amp; A342 - _xlfn.DAYS(A342,DATE(YEAR(A342),MONTH(A342)-6,DAY(A342))),H$21:H341)*G$3/2,0)</f>
        <v>0</v>
      </c>
      <c r="G342" s="34">
        <f>SUM(F$21:F342)</f>
        <v>250</v>
      </c>
      <c r="H342" s="34">
        <f t="shared" ref="H342:H405" si="27">F342+H341 + $B342</f>
        <v>9430</v>
      </c>
      <c r="I342" s="34">
        <f>IF(AND(MONTH(A342) = MONTH(A$21), DAY(A342) = DAY(A$21)),AVERAGEIF(A$21:A341,"&gt;"&amp; A342 - _xlfn.DAYS(DATE(YEAR(A342)+1,1,1),DATE(YEAR(A342),1,1)),K$21:K341)*G$3,0)</f>
        <v>0</v>
      </c>
      <c r="J342" s="34">
        <f>SUM(I$21:I342)</f>
        <v>0</v>
      </c>
      <c r="K342" s="34">
        <f t="shared" ref="K342:K405" si="28">I342+K341+$B342</f>
        <v>9180</v>
      </c>
    </row>
    <row r="343" spans="1:11" x14ac:dyDescent="0.25">
      <c r="A343" s="20">
        <f t="shared" ref="A343:A406" si="29">A342+1</f>
        <v>40501</v>
      </c>
      <c r="B343" s="33">
        <f>_xlfn.IFNA(INDEX('Ein- und Auszahlungen'!B:B,MATCH(A343,'Ein- und Auszahlungen'!A:A,0)),0)</f>
        <v>0</v>
      </c>
      <c r="C343" s="34">
        <f t="shared" si="25"/>
        <v>1.3180883092133533</v>
      </c>
      <c r="D343" s="34">
        <f>SUM(C$21:C343)</f>
        <v>443.3627455666865</v>
      </c>
      <c r="E343" s="34">
        <f t="shared" si="26"/>
        <v>9623.362745566692</v>
      </c>
      <c r="F343" s="34">
        <f>IF(AND(OR(MONTH(A343) = MONTH(A$21), MONTH(A343) = MOD(MONTH(A$21)+6, 12)), DAY(A343) = DAY(A$21)),AVERAGEIF(A$21:A342,"&gt;"&amp; A343 - _xlfn.DAYS(A343,DATE(YEAR(A343),MONTH(A343)-6,DAY(A343))),H$21:H342)*G$3/2,0)</f>
        <v>0</v>
      </c>
      <c r="G343" s="34">
        <f>SUM(F$21:F343)</f>
        <v>250</v>
      </c>
      <c r="H343" s="34">
        <f t="shared" si="27"/>
        <v>9430</v>
      </c>
      <c r="I343" s="34">
        <f>IF(AND(MONTH(A343) = MONTH(A$21), DAY(A343) = DAY(A$21)),AVERAGEIF(A$21:A342,"&gt;"&amp; A343 - _xlfn.DAYS(DATE(YEAR(A343)+1,1,1),DATE(YEAR(A343),1,1)),K$21:K342)*G$3,0)</f>
        <v>0</v>
      </c>
      <c r="J343" s="34">
        <f>SUM(I$21:I343)</f>
        <v>0</v>
      </c>
      <c r="K343" s="34">
        <f t="shared" si="28"/>
        <v>9180</v>
      </c>
    </row>
    <row r="344" spans="1:11" x14ac:dyDescent="0.25">
      <c r="A344" s="20">
        <f t="shared" si="29"/>
        <v>40502</v>
      </c>
      <c r="B344" s="33">
        <f>_xlfn.IFNA(INDEX('Ein- und Auszahlungen'!B:B,MATCH(A344,'Ein- und Auszahlungen'!A:A,0)),0)</f>
        <v>0</v>
      </c>
      <c r="C344" s="34">
        <f t="shared" si="25"/>
        <v>1.3182688692557112</v>
      </c>
      <c r="D344" s="34">
        <f>SUM(C$21:C344)</f>
        <v>444.68101443594219</v>
      </c>
      <c r="E344" s="34">
        <f t="shared" si="26"/>
        <v>9624.6810144359479</v>
      </c>
      <c r="F344" s="34">
        <f>IF(AND(OR(MONTH(A344) = MONTH(A$21), MONTH(A344) = MOD(MONTH(A$21)+6, 12)), DAY(A344) = DAY(A$21)),AVERAGEIF(A$21:A343,"&gt;"&amp; A344 - _xlfn.DAYS(A344,DATE(YEAR(A344),MONTH(A344)-6,DAY(A344))),H$21:H343)*G$3/2,0)</f>
        <v>0</v>
      </c>
      <c r="G344" s="34">
        <f>SUM(F$21:F344)</f>
        <v>250</v>
      </c>
      <c r="H344" s="34">
        <f t="shared" si="27"/>
        <v>9430</v>
      </c>
      <c r="I344" s="34">
        <f>IF(AND(MONTH(A344) = MONTH(A$21), DAY(A344) = DAY(A$21)),AVERAGEIF(A$21:A343,"&gt;"&amp; A344 - _xlfn.DAYS(DATE(YEAR(A344)+1,1,1),DATE(YEAR(A344),1,1)),K$21:K343)*G$3,0)</f>
        <v>0</v>
      </c>
      <c r="J344" s="34">
        <f>SUM(I$21:I344)</f>
        <v>0</v>
      </c>
      <c r="K344" s="34">
        <f t="shared" si="28"/>
        <v>9180</v>
      </c>
    </row>
    <row r="345" spans="1:11" x14ac:dyDescent="0.25">
      <c r="A345" s="20">
        <f t="shared" si="29"/>
        <v>40503</v>
      </c>
      <c r="B345" s="33">
        <f>_xlfn.IFNA(INDEX('Ein- und Auszahlungen'!B:B,MATCH(A345,'Ein- und Auszahlungen'!A:A,0)),0)</f>
        <v>0</v>
      </c>
      <c r="C345" s="34">
        <f t="shared" si="25"/>
        <v>1.3184494540323217</v>
      </c>
      <c r="D345" s="34">
        <f>SUM(C$21:C345)</f>
        <v>445.99946388997449</v>
      </c>
      <c r="E345" s="34">
        <f t="shared" si="26"/>
        <v>9625.9994638899807</v>
      </c>
      <c r="F345" s="34">
        <f>IF(AND(OR(MONTH(A345) = MONTH(A$21), MONTH(A345) = MOD(MONTH(A$21)+6, 12)), DAY(A345) = DAY(A$21)),AVERAGEIF(A$21:A344,"&gt;"&amp; A345 - _xlfn.DAYS(A345,DATE(YEAR(A345),MONTH(A345)-6,DAY(A345))),H$21:H344)*G$3/2,0)</f>
        <v>0</v>
      </c>
      <c r="G345" s="34">
        <f>SUM(F$21:F345)</f>
        <v>250</v>
      </c>
      <c r="H345" s="34">
        <f t="shared" si="27"/>
        <v>9430</v>
      </c>
      <c r="I345" s="34">
        <f>IF(AND(MONTH(A345) = MONTH(A$21), DAY(A345) = DAY(A$21)),AVERAGEIF(A$21:A344,"&gt;"&amp; A345 - _xlfn.DAYS(DATE(YEAR(A345)+1,1,1),DATE(YEAR(A345),1,1)),K$21:K344)*G$3,0)</f>
        <v>0</v>
      </c>
      <c r="J345" s="34">
        <f>SUM(I$21:I345)</f>
        <v>0</v>
      </c>
      <c r="K345" s="34">
        <f t="shared" si="28"/>
        <v>9180</v>
      </c>
    </row>
    <row r="346" spans="1:11" x14ac:dyDescent="0.25">
      <c r="A346" s="20">
        <f t="shared" si="29"/>
        <v>40504</v>
      </c>
      <c r="B346" s="33">
        <f>_xlfn.IFNA(INDEX('Ein- und Auszahlungen'!B:B,MATCH(A346,'Ein- und Auszahlungen'!A:A,0)),0)</f>
        <v>0</v>
      </c>
      <c r="C346" s="34">
        <f t="shared" si="25"/>
        <v>1.3186300635465726</v>
      </c>
      <c r="D346" s="34">
        <f>SUM(C$21:C346)</f>
        <v>447.31809395352104</v>
      </c>
      <c r="E346" s="34">
        <f t="shared" si="26"/>
        <v>9627.3180939535268</v>
      </c>
      <c r="F346" s="34">
        <f>IF(AND(OR(MONTH(A346) = MONTH(A$21), MONTH(A346) = MOD(MONTH(A$21)+6, 12)), DAY(A346) = DAY(A$21)),AVERAGEIF(A$21:A345,"&gt;"&amp; A346 - _xlfn.DAYS(A346,DATE(YEAR(A346),MONTH(A346)-6,DAY(A346))),H$21:H345)*G$3/2,0)</f>
        <v>0</v>
      </c>
      <c r="G346" s="34">
        <f>SUM(F$21:F346)</f>
        <v>250</v>
      </c>
      <c r="H346" s="34">
        <f t="shared" si="27"/>
        <v>9430</v>
      </c>
      <c r="I346" s="34">
        <f>IF(AND(MONTH(A346) = MONTH(A$21), DAY(A346) = DAY(A$21)),AVERAGEIF(A$21:A345,"&gt;"&amp; A346 - _xlfn.DAYS(DATE(YEAR(A346)+1,1,1),DATE(YEAR(A346),1,1)),K$21:K345)*G$3,0)</f>
        <v>0</v>
      </c>
      <c r="J346" s="34">
        <f>SUM(I$21:I346)</f>
        <v>0</v>
      </c>
      <c r="K346" s="34">
        <f t="shared" si="28"/>
        <v>9180</v>
      </c>
    </row>
    <row r="347" spans="1:11" x14ac:dyDescent="0.25">
      <c r="A347" s="20">
        <f t="shared" si="29"/>
        <v>40505</v>
      </c>
      <c r="B347" s="33">
        <f>_xlfn.IFNA(INDEX('Ein- und Auszahlungen'!B:B,MATCH(A347,'Ein- und Auszahlungen'!A:A,0)),0)</f>
        <v>0</v>
      </c>
      <c r="C347" s="34">
        <f t="shared" si="25"/>
        <v>1.318810697801853</v>
      </c>
      <c r="D347" s="34">
        <f>SUM(C$21:C347)</f>
        <v>448.63690465132288</v>
      </c>
      <c r="E347" s="34">
        <f t="shared" si="26"/>
        <v>9628.6369046513282</v>
      </c>
      <c r="F347" s="34">
        <f>IF(AND(OR(MONTH(A347) = MONTH(A$21), MONTH(A347) = MOD(MONTH(A$21)+6, 12)), DAY(A347) = DAY(A$21)),AVERAGEIF(A$21:A346,"&gt;"&amp; A347 - _xlfn.DAYS(A347,DATE(YEAR(A347),MONTH(A347)-6,DAY(A347))),H$21:H346)*G$3/2,0)</f>
        <v>0</v>
      </c>
      <c r="G347" s="34">
        <f>SUM(F$21:F347)</f>
        <v>250</v>
      </c>
      <c r="H347" s="34">
        <f t="shared" si="27"/>
        <v>9430</v>
      </c>
      <c r="I347" s="34">
        <f>IF(AND(MONTH(A347) = MONTH(A$21), DAY(A347) = DAY(A$21)),AVERAGEIF(A$21:A346,"&gt;"&amp; A347 - _xlfn.DAYS(DATE(YEAR(A347)+1,1,1),DATE(YEAR(A347),1,1)),K$21:K346)*G$3,0)</f>
        <v>0</v>
      </c>
      <c r="J347" s="34">
        <f>SUM(I$21:I347)</f>
        <v>0</v>
      </c>
      <c r="K347" s="34">
        <f t="shared" si="28"/>
        <v>9180</v>
      </c>
    </row>
    <row r="348" spans="1:11" x14ac:dyDescent="0.25">
      <c r="A348" s="20">
        <f t="shared" si="29"/>
        <v>40506</v>
      </c>
      <c r="B348" s="33">
        <f>_xlfn.IFNA(INDEX('Ein- und Auszahlungen'!B:B,MATCH(A348,'Ein- und Auszahlungen'!A:A,0)),0)</f>
        <v>0</v>
      </c>
      <c r="C348" s="34">
        <f t="shared" si="25"/>
        <v>1.3189913568015519</v>
      </c>
      <c r="D348" s="34">
        <f>SUM(C$21:C348)</f>
        <v>449.95589600812445</v>
      </c>
      <c r="E348" s="34">
        <f t="shared" si="26"/>
        <v>9629.9558960081304</v>
      </c>
      <c r="F348" s="34">
        <f>IF(AND(OR(MONTH(A348) = MONTH(A$21), MONTH(A348) = MOD(MONTH(A$21)+6, 12)), DAY(A348) = DAY(A$21)),AVERAGEIF(A$21:A347,"&gt;"&amp; A348 - _xlfn.DAYS(A348,DATE(YEAR(A348),MONTH(A348)-6,DAY(A348))),H$21:H347)*G$3/2,0)</f>
        <v>0</v>
      </c>
      <c r="G348" s="34">
        <f>SUM(F$21:F348)</f>
        <v>250</v>
      </c>
      <c r="H348" s="34">
        <f t="shared" si="27"/>
        <v>9430</v>
      </c>
      <c r="I348" s="34">
        <f>IF(AND(MONTH(A348) = MONTH(A$21), DAY(A348) = DAY(A$21)),AVERAGEIF(A$21:A347,"&gt;"&amp; A348 - _xlfn.DAYS(DATE(YEAR(A348)+1,1,1),DATE(YEAR(A348),1,1)),K$21:K347)*G$3,0)</f>
        <v>0</v>
      </c>
      <c r="J348" s="34">
        <f>SUM(I$21:I348)</f>
        <v>0</v>
      </c>
      <c r="K348" s="34">
        <f t="shared" si="28"/>
        <v>9180</v>
      </c>
    </row>
    <row r="349" spans="1:11" x14ac:dyDescent="0.25">
      <c r="A349" s="20">
        <f t="shared" si="29"/>
        <v>40507</v>
      </c>
      <c r="B349" s="33">
        <f>_xlfn.IFNA(INDEX('Ein- und Auszahlungen'!B:B,MATCH(A349,'Ein- und Auszahlungen'!A:A,0)),0)</f>
        <v>0</v>
      </c>
      <c r="C349" s="34">
        <f t="shared" si="25"/>
        <v>1.319172040549059</v>
      </c>
      <c r="D349" s="34">
        <f>SUM(C$21:C349)</f>
        <v>451.27506804867352</v>
      </c>
      <c r="E349" s="34">
        <f t="shared" si="26"/>
        <v>9631.2750680486788</v>
      </c>
      <c r="F349" s="34">
        <f>IF(AND(OR(MONTH(A349) = MONTH(A$21), MONTH(A349) = MOD(MONTH(A$21)+6, 12)), DAY(A349) = DAY(A$21)),AVERAGEIF(A$21:A348,"&gt;"&amp; A349 - _xlfn.DAYS(A349,DATE(YEAR(A349),MONTH(A349)-6,DAY(A349))),H$21:H348)*G$3/2,0)</f>
        <v>0</v>
      </c>
      <c r="G349" s="34">
        <f>SUM(F$21:F349)</f>
        <v>250</v>
      </c>
      <c r="H349" s="34">
        <f t="shared" si="27"/>
        <v>9430</v>
      </c>
      <c r="I349" s="34">
        <f>IF(AND(MONTH(A349) = MONTH(A$21), DAY(A349) = DAY(A$21)),AVERAGEIF(A$21:A348,"&gt;"&amp; A349 - _xlfn.DAYS(DATE(YEAR(A349)+1,1,1),DATE(YEAR(A349),1,1)),K$21:K348)*G$3,0)</f>
        <v>0</v>
      </c>
      <c r="J349" s="34">
        <f>SUM(I$21:I349)</f>
        <v>0</v>
      </c>
      <c r="K349" s="34">
        <f t="shared" si="28"/>
        <v>9180</v>
      </c>
    </row>
    <row r="350" spans="1:11" x14ac:dyDescent="0.25">
      <c r="A350" s="20">
        <f t="shared" si="29"/>
        <v>40508</v>
      </c>
      <c r="B350" s="33">
        <f>_xlfn.IFNA(INDEX('Ein- und Auszahlungen'!B:B,MATCH(A350,'Ein- und Auszahlungen'!A:A,0)),0)</f>
        <v>0</v>
      </c>
      <c r="C350" s="34">
        <f t="shared" si="25"/>
        <v>1.3193527490477643</v>
      </c>
      <c r="D350" s="34">
        <f>SUM(C$21:C350)</f>
        <v>452.59442079772128</v>
      </c>
      <c r="E350" s="34">
        <f t="shared" si="26"/>
        <v>9632.5944207977263</v>
      </c>
      <c r="F350" s="34">
        <f>IF(AND(OR(MONTH(A350) = MONTH(A$21), MONTH(A350) = MOD(MONTH(A$21)+6, 12)), DAY(A350) = DAY(A$21)),AVERAGEIF(A$21:A349,"&gt;"&amp; A350 - _xlfn.DAYS(A350,DATE(YEAR(A350),MONTH(A350)-6,DAY(A350))),H$21:H349)*G$3/2,0)</f>
        <v>0</v>
      </c>
      <c r="G350" s="34">
        <f>SUM(F$21:F350)</f>
        <v>250</v>
      </c>
      <c r="H350" s="34">
        <f t="shared" si="27"/>
        <v>9430</v>
      </c>
      <c r="I350" s="34">
        <f>IF(AND(MONTH(A350) = MONTH(A$21), DAY(A350) = DAY(A$21)),AVERAGEIF(A$21:A349,"&gt;"&amp; A350 - _xlfn.DAYS(DATE(YEAR(A350)+1,1,1),DATE(YEAR(A350),1,1)),K$21:K349)*G$3,0)</f>
        <v>0</v>
      </c>
      <c r="J350" s="34">
        <f>SUM(I$21:I350)</f>
        <v>0</v>
      </c>
      <c r="K350" s="34">
        <f t="shared" si="28"/>
        <v>9180</v>
      </c>
    </row>
    <row r="351" spans="1:11" x14ac:dyDescent="0.25">
      <c r="A351" s="20">
        <f t="shared" si="29"/>
        <v>40509</v>
      </c>
      <c r="B351" s="33">
        <f>_xlfn.IFNA(INDEX('Ein- und Auszahlungen'!B:B,MATCH(A351,'Ein- und Auszahlungen'!A:A,0)),0)</f>
        <v>0</v>
      </c>
      <c r="C351" s="34">
        <f t="shared" si="25"/>
        <v>1.3195334823010585</v>
      </c>
      <c r="D351" s="34">
        <f>SUM(C$21:C351)</f>
        <v>453.91395428002232</v>
      </c>
      <c r="E351" s="34">
        <f t="shared" si="26"/>
        <v>9633.9139542800276</v>
      </c>
      <c r="F351" s="34">
        <f>IF(AND(OR(MONTH(A351) = MONTH(A$21), MONTH(A351) = MOD(MONTH(A$21)+6, 12)), DAY(A351) = DAY(A$21)),AVERAGEIF(A$21:A350,"&gt;"&amp; A351 - _xlfn.DAYS(A351,DATE(YEAR(A351),MONTH(A351)-6,DAY(A351))),H$21:H350)*G$3/2,0)</f>
        <v>0</v>
      </c>
      <c r="G351" s="34">
        <f>SUM(F$21:F351)</f>
        <v>250</v>
      </c>
      <c r="H351" s="34">
        <f t="shared" si="27"/>
        <v>9430</v>
      </c>
      <c r="I351" s="34">
        <f>IF(AND(MONTH(A351) = MONTH(A$21), DAY(A351) = DAY(A$21)),AVERAGEIF(A$21:A350,"&gt;"&amp; A351 - _xlfn.DAYS(DATE(YEAR(A351)+1,1,1),DATE(YEAR(A351),1,1)),K$21:K350)*G$3,0)</f>
        <v>0</v>
      </c>
      <c r="J351" s="34">
        <f>SUM(I$21:I351)</f>
        <v>0</v>
      </c>
      <c r="K351" s="34">
        <f t="shared" si="28"/>
        <v>9180</v>
      </c>
    </row>
    <row r="352" spans="1:11" x14ac:dyDescent="0.25">
      <c r="A352" s="20">
        <f t="shared" si="29"/>
        <v>40510</v>
      </c>
      <c r="B352" s="33">
        <f>_xlfn.IFNA(INDEX('Ein- und Auszahlungen'!B:B,MATCH(A352,'Ein- und Auszahlungen'!A:A,0)),0)</f>
        <v>0</v>
      </c>
      <c r="C352" s="34">
        <f t="shared" si="25"/>
        <v>1.3197142403123328</v>
      </c>
      <c r="D352" s="34">
        <f>SUM(C$21:C352)</f>
        <v>455.23366852033467</v>
      </c>
      <c r="E352" s="34">
        <f t="shared" si="26"/>
        <v>9635.2336685203391</v>
      </c>
      <c r="F352" s="34">
        <f>IF(AND(OR(MONTH(A352) = MONTH(A$21), MONTH(A352) = MOD(MONTH(A$21)+6, 12)), DAY(A352) = DAY(A$21)),AVERAGEIF(A$21:A351,"&gt;"&amp; A352 - _xlfn.DAYS(A352,DATE(YEAR(A352),MONTH(A352)-6,DAY(A352))),H$21:H351)*G$3/2,0)</f>
        <v>0</v>
      </c>
      <c r="G352" s="34">
        <f>SUM(F$21:F352)</f>
        <v>250</v>
      </c>
      <c r="H352" s="34">
        <f t="shared" si="27"/>
        <v>9430</v>
      </c>
      <c r="I352" s="34">
        <f>IF(AND(MONTH(A352) = MONTH(A$21), DAY(A352) = DAY(A$21)),AVERAGEIF(A$21:A351,"&gt;"&amp; A352 - _xlfn.DAYS(DATE(YEAR(A352)+1,1,1),DATE(YEAR(A352),1,1)),K$21:K351)*G$3,0)</f>
        <v>0</v>
      </c>
      <c r="J352" s="34">
        <f>SUM(I$21:I352)</f>
        <v>0</v>
      </c>
      <c r="K352" s="34">
        <f t="shared" si="28"/>
        <v>9180</v>
      </c>
    </row>
    <row r="353" spans="1:11" x14ac:dyDescent="0.25">
      <c r="A353" s="20">
        <f t="shared" si="29"/>
        <v>40511</v>
      </c>
      <c r="B353" s="33">
        <f>_xlfn.IFNA(INDEX('Ein- und Auszahlungen'!B:B,MATCH(A353,'Ein- und Auszahlungen'!A:A,0)),0)</f>
        <v>0</v>
      </c>
      <c r="C353" s="34">
        <f t="shared" si="25"/>
        <v>1.319895023084978</v>
      </c>
      <c r="D353" s="34">
        <f>SUM(C$21:C353)</f>
        <v>456.55356354341967</v>
      </c>
      <c r="E353" s="34">
        <f t="shared" si="26"/>
        <v>9636.5535635434244</v>
      </c>
      <c r="F353" s="34">
        <f>IF(AND(OR(MONTH(A353) = MONTH(A$21), MONTH(A353) = MOD(MONTH(A$21)+6, 12)), DAY(A353) = DAY(A$21)),AVERAGEIF(A$21:A352,"&gt;"&amp; A353 - _xlfn.DAYS(A353,DATE(YEAR(A353),MONTH(A353)-6,DAY(A353))),H$21:H352)*G$3/2,0)</f>
        <v>0</v>
      </c>
      <c r="G353" s="34">
        <f>SUM(F$21:F353)</f>
        <v>250</v>
      </c>
      <c r="H353" s="34">
        <f t="shared" si="27"/>
        <v>9430</v>
      </c>
      <c r="I353" s="34">
        <f>IF(AND(MONTH(A353) = MONTH(A$21), DAY(A353) = DAY(A$21)),AVERAGEIF(A$21:A352,"&gt;"&amp; A353 - _xlfn.DAYS(DATE(YEAR(A353)+1,1,1),DATE(YEAR(A353),1,1)),K$21:K352)*G$3,0)</f>
        <v>0</v>
      </c>
      <c r="J353" s="34">
        <f>SUM(I$21:I353)</f>
        <v>0</v>
      </c>
      <c r="K353" s="34">
        <f t="shared" si="28"/>
        <v>9180</v>
      </c>
    </row>
    <row r="354" spans="1:11" x14ac:dyDescent="0.25">
      <c r="A354" s="20">
        <f t="shared" si="29"/>
        <v>40512</v>
      </c>
      <c r="B354" s="33">
        <f>_xlfn.IFNA(INDEX('Ein- und Auszahlungen'!B:B,MATCH(A354,'Ein- und Auszahlungen'!A:A,0)),0)</f>
        <v>0</v>
      </c>
      <c r="C354" s="34">
        <f t="shared" si="25"/>
        <v>1.320075830622387</v>
      </c>
      <c r="D354" s="34">
        <f>SUM(C$21:C354)</f>
        <v>457.87363937404206</v>
      </c>
      <c r="E354" s="34">
        <f t="shared" si="26"/>
        <v>9637.8736393740473</v>
      </c>
      <c r="F354" s="34">
        <f>IF(AND(OR(MONTH(A354) = MONTH(A$21), MONTH(A354) = MOD(MONTH(A$21)+6, 12)), DAY(A354) = DAY(A$21)),AVERAGEIF(A$21:A353,"&gt;"&amp; A354 - _xlfn.DAYS(A354,DATE(YEAR(A354),MONTH(A354)-6,DAY(A354))),H$21:H353)*G$3/2,0)</f>
        <v>0</v>
      </c>
      <c r="G354" s="34">
        <f>SUM(F$21:F354)</f>
        <v>250</v>
      </c>
      <c r="H354" s="34">
        <f t="shared" si="27"/>
        <v>9430</v>
      </c>
      <c r="I354" s="34">
        <f>IF(AND(MONTH(A354) = MONTH(A$21), DAY(A354) = DAY(A$21)),AVERAGEIF(A$21:A353,"&gt;"&amp; A354 - _xlfn.DAYS(DATE(YEAR(A354)+1,1,1),DATE(YEAR(A354),1,1)),K$21:K353)*G$3,0)</f>
        <v>0</v>
      </c>
      <c r="J354" s="34">
        <f>SUM(I$21:I354)</f>
        <v>0</v>
      </c>
      <c r="K354" s="34">
        <f t="shared" si="28"/>
        <v>9180</v>
      </c>
    </row>
    <row r="355" spans="1:11" x14ac:dyDescent="0.25">
      <c r="A355" s="20">
        <f t="shared" si="29"/>
        <v>40513</v>
      </c>
      <c r="B355" s="33">
        <f>_xlfn.IFNA(INDEX('Ein- und Auszahlungen'!B:B,MATCH(A355,'Ein- und Auszahlungen'!A:A,0)),0)</f>
        <v>0</v>
      </c>
      <c r="C355" s="34">
        <f t="shared" si="25"/>
        <v>1.3202566629279517</v>
      </c>
      <c r="D355" s="34">
        <f>SUM(C$21:C355)</f>
        <v>459.19389603696999</v>
      </c>
      <c r="E355" s="34">
        <f t="shared" si="26"/>
        <v>9639.1938960369753</v>
      </c>
      <c r="F355" s="34">
        <f>IF(AND(OR(MONTH(A355) = MONTH(A$21), MONTH(A355) = MOD(MONTH(A$21)+6, 12)), DAY(A355) = DAY(A$21)),AVERAGEIF(A$21:A354,"&gt;"&amp; A355 - _xlfn.DAYS(A355,DATE(YEAR(A355),MONTH(A355)-6,DAY(A355))),H$21:H354)*G$3/2,0)</f>
        <v>0</v>
      </c>
      <c r="G355" s="34">
        <f>SUM(F$21:F355)</f>
        <v>250</v>
      </c>
      <c r="H355" s="34">
        <f t="shared" si="27"/>
        <v>9430</v>
      </c>
      <c r="I355" s="34">
        <f>IF(AND(MONTH(A355) = MONTH(A$21), DAY(A355) = DAY(A$21)),AVERAGEIF(A$21:A354,"&gt;"&amp; A355 - _xlfn.DAYS(DATE(YEAR(A355)+1,1,1),DATE(YEAR(A355),1,1)),K$21:K354)*G$3,0)</f>
        <v>0</v>
      </c>
      <c r="J355" s="34">
        <f>SUM(I$21:I355)</f>
        <v>0</v>
      </c>
      <c r="K355" s="34">
        <f t="shared" si="28"/>
        <v>9180</v>
      </c>
    </row>
    <row r="356" spans="1:11" x14ac:dyDescent="0.25">
      <c r="A356" s="20">
        <f t="shared" si="29"/>
        <v>40514</v>
      </c>
      <c r="B356" s="33">
        <f>_xlfn.IFNA(INDEX('Ein- und Auszahlungen'!B:B,MATCH(A356,'Ein- und Auszahlungen'!A:A,0)),0)</f>
        <v>0</v>
      </c>
      <c r="C356" s="34">
        <f t="shared" si="25"/>
        <v>1.3204375200050651</v>
      </c>
      <c r="D356" s="34">
        <f>SUM(C$21:C356)</f>
        <v>460.51433355697503</v>
      </c>
      <c r="E356" s="34">
        <f t="shared" si="26"/>
        <v>9640.514333556981</v>
      </c>
      <c r="F356" s="34">
        <f>IF(AND(OR(MONTH(A356) = MONTH(A$21), MONTH(A356) = MOD(MONTH(A$21)+6, 12)), DAY(A356) = DAY(A$21)),AVERAGEIF(A$21:A355,"&gt;"&amp; A356 - _xlfn.DAYS(A356,DATE(YEAR(A356),MONTH(A356)-6,DAY(A356))),H$21:H355)*G$3/2,0)</f>
        <v>0</v>
      </c>
      <c r="G356" s="34">
        <f>SUM(F$21:F356)</f>
        <v>250</v>
      </c>
      <c r="H356" s="34">
        <f t="shared" si="27"/>
        <v>9430</v>
      </c>
      <c r="I356" s="34">
        <f>IF(AND(MONTH(A356) = MONTH(A$21), DAY(A356) = DAY(A$21)),AVERAGEIF(A$21:A355,"&gt;"&amp; A356 - _xlfn.DAYS(DATE(YEAR(A356)+1,1,1),DATE(YEAR(A356),1,1)),K$21:K355)*G$3,0)</f>
        <v>0</v>
      </c>
      <c r="J356" s="34">
        <f>SUM(I$21:I356)</f>
        <v>0</v>
      </c>
      <c r="K356" s="34">
        <f t="shared" si="28"/>
        <v>9180</v>
      </c>
    </row>
    <row r="357" spans="1:11" x14ac:dyDescent="0.25">
      <c r="A357" s="20">
        <f t="shared" si="29"/>
        <v>40515</v>
      </c>
      <c r="B357" s="33">
        <f>_xlfn.IFNA(INDEX('Ein- und Auszahlungen'!B:B,MATCH(A357,'Ein- und Auszahlungen'!A:A,0)),0)</f>
        <v>0</v>
      </c>
      <c r="C357" s="34">
        <f t="shared" si="25"/>
        <v>1.3206184018571208</v>
      </c>
      <c r="D357" s="34">
        <f>SUM(C$21:C357)</f>
        <v>461.83495195883216</v>
      </c>
      <c r="E357" s="34">
        <f t="shared" si="26"/>
        <v>9641.8349519588373</v>
      </c>
      <c r="F357" s="34">
        <f>IF(AND(OR(MONTH(A357) = MONTH(A$21), MONTH(A357) = MOD(MONTH(A$21)+6, 12)), DAY(A357) = DAY(A$21)),AVERAGEIF(A$21:A356,"&gt;"&amp; A357 - _xlfn.DAYS(A357,DATE(YEAR(A357),MONTH(A357)-6,DAY(A357))),H$21:H356)*G$3/2,0)</f>
        <v>0</v>
      </c>
      <c r="G357" s="34">
        <f>SUM(F$21:F357)</f>
        <v>250</v>
      </c>
      <c r="H357" s="34">
        <f t="shared" si="27"/>
        <v>9430</v>
      </c>
      <c r="I357" s="34">
        <f>IF(AND(MONTH(A357) = MONTH(A$21), DAY(A357) = DAY(A$21)),AVERAGEIF(A$21:A356,"&gt;"&amp; A357 - _xlfn.DAYS(DATE(YEAR(A357)+1,1,1),DATE(YEAR(A357),1,1)),K$21:K356)*G$3,0)</f>
        <v>0</v>
      </c>
      <c r="J357" s="34">
        <f>SUM(I$21:I357)</f>
        <v>0</v>
      </c>
      <c r="K357" s="34">
        <f t="shared" si="28"/>
        <v>9180</v>
      </c>
    </row>
    <row r="358" spans="1:11" x14ac:dyDescent="0.25">
      <c r="A358" s="20">
        <f t="shared" si="29"/>
        <v>40516</v>
      </c>
      <c r="B358" s="33">
        <f>_xlfn.IFNA(INDEX('Ein- und Auszahlungen'!B:B,MATCH(A358,'Ein- und Auszahlungen'!A:A,0)),0)</f>
        <v>0</v>
      </c>
      <c r="C358" s="34">
        <f t="shared" si="25"/>
        <v>1.320799308487512</v>
      </c>
      <c r="D358" s="34">
        <f>SUM(C$21:C358)</f>
        <v>463.15575126731966</v>
      </c>
      <c r="E358" s="34">
        <f t="shared" si="26"/>
        <v>9643.1557512673244</v>
      </c>
      <c r="F358" s="34">
        <f>IF(AND(OR(MONTH(A358) = MONTH(A$21), MONTH(A358) = MOD(MONTH(A$21)+6, 12)), DAY(A358) = DAY(A$21)),AVERAGEIF(A$21:A357,"&gt;"&amp; A358 - _xlfn.DAYS(A358,DATE(YEAR(A358),MONTH(A358)-6,DAY(A358))),H$21:H357)*G$3/2,0)</f>
        <v>0</v>
      </c>
      <c r="G358" s="34">
        <f>SUM(F$21:F358)</f>
        <v>250</v>
      </c>
      <c r="H358" s="34">
        <f t="shared" si="27"/>
        <v>9430</v>
      </c>
      <c r="I358" s="34">
        <f>IF(AND(MONTH(A358) = MONTH(A$21), DAY(A358) = DAY(A$21)),AVERAGEIF(A$21:A357,"&gt;"&amp; A358 - _xlfn.DAYS(DATE(YEAR(A358)+1,1,1),DATE(YEAR(A358),1,1)),K$21:K357)*G$3,0)</f>
        <v>0</v>
      </c>
      <c r="J358" s="34">
        <f>SUM(I$21:I358)</f>
        <v>0</v>
      </c>
      <c r="K358" s="34">
        <f t="shared" si="28"/>
        <v>9180</v>
      </c>
    </row>
    <row r="359" spans="1:11" x14ac:dyDescent="0.25">
      <c r="A359" s="20">
        <f t="shared" si="29"/>
        <v>40517</v>
      </c>
      <c r="B359" s="33">
        <f>_xlfn.IFNA(INDEX('Ein- und Auszahlungen'!B:B,MATCH(A359,'Ein- und Auszahlungen'!A:A,0)),0)</f>
        <v>0</v>
      </c>
      <c r="C359" s="34">
        <f t="shared" si="25"/>
        <v>1.3209802398996335</v>
      </c>
      <c r="D359" s="34">
        <f>SUM(C$21:C359)</f>
        <v>464.47673150721931</v>
      </c>
      <c r="E359" s="34">
        <f t="shared" si="26"/>
        <v>9644.476731507224</v>
      </c>
      <c r="F359" s="34">
        <f>IF(AND(OR(MONTH(A359) = MONTH(A$21), MONTH(A359) = MOD(MONTH(A$21)+6, 12)), DAY(A359) = DAY(A$21)),AVERAGEIF(A$21:A358,"&gt;"&amp; A359 - _xlfn.DAYS(A359,DATE(YEAR(A359),MONTH(A359)-6,DAY(A359))),H$21:H358)*G$3/2,0)</f>
        <v>0</v>
      </c>
      <c r="G359" s="34">
        <f>SUM(F$21:F359)</f>
        <v>250</v>
      </c>
      <c r="H359" s="34">
        <f t="shared" si="27"/>
        <v>9430</v>
      </c>
      <c r="I359" s="34">
        <f>IF(AND(MONTH(A359) = MONTH(A$21), DAY(A359) = DAY(A$21)),AVERAGEIF(A$21:A358,"&gt;"&amp; A359 - _xlfn.DAYS(DATE(YEAR(A359)+1,1,1),DATE(YEAR(A359),1,1)),K$21:K358)*G$3,0)</f>
        <v>0</v>
      </c>
      <c r="J359" s="34">
        <f>SUM(I$21:I359)</f>
        <v>0</v>
      </c>
      <c r="K359" s="34">
        <f t="shared" si="28"/>
        <v>9180</v>
      </c>
    </row>
    <row r="360" spans="1:11" x14ac:dyDescent="0.25">
      <c r="A360" s="20">
        <f t="shared" si="29"/>
        <v>40518</v>
      </c>
      <c r="B360" s="33">
        <f>_xlfn.IFNA(INDEX('Ein- und Auszahlungen'!B:B,MATCH(A360,'Ein- und Auszahlungen'!A:A,0)),0)</f>
        <v>0</v>
      </c>
      <c r="C360" s="34">
        <f t="shared" si="25"/>
        <v>1.3211611960968801</v>
      </c>
      <c r="D360" s="34">
        <f>SUM(C$21:C360)</f>
        <v>465.79789270331617</v>
      </c>
      <c r="E360" s="34">
        <f t="shared" si="26"/>
        <v>9645.79789270332</v>
      </c>
      <c r="F360" s="34">
        <f>IF(AND(OR(MONTH(A360) = MONTH(A$21), MONTH(A360) = MOD(MONTH(A$21)+6, 12)), DAY(A360) = DAY(A$21)),AVERAGEIF(A$21:A359,"&gt;"&amp; A360 - _xlfn.DAYS(A360,DATE(YEAR(A360),MONTH(A360)-6,DAY(A360))),H$21:H359)*G$3/2,0)</f>
        <v>0</v>
      </c>
      <c r="G360" s="34">
        <f>SUM(F$21:F360)</f>
        <v>250</v>
      </c>
      <c r="H360" s="34">
        <f t="shared" si="27"/>
        <v>9430</v>
      </c>
      <c r="I360" s="34">
        <f>IF(AND(MONTH(A360) = MONTH(A$21), DAY(A360) = DAY(A$21)),AVERAGEIF(A$21:A359,"&gt;"&amp; A360 - _xlfn.DAYS(DATE(YEAR(A360)+1,1,1),DATE(YEAR(A360),1,1)),K$21:K359)*G$3,0)</f>
        <v>0</v>
      </c>
      <c r="J360" s="34">
        <f>SUM(I$21:I360)</f>
        <v>0</v>
      </c>
      <c r="K360" s="34">
        <f t="shared" si="28"/>
        <v>9180</v>
      </c>
    </row>
    <row r="361" spans="1:11" x14ac:dyDescent="0.25">
      <c r="A361" s="20">
        <f t="shared" si="29"/>
        <v>40519</v>
      </c>
      <c r="B361" s="33">
        <f>_xlfn.IFNA(INDEX('Ein- und Auszahlungen'!B:B,MATCH(A361,'Ein- und Auszahlungen'!A:A,0)),0)</f>
        <v>0</v>
      </c>
      <c r="C361" s="34">
        <f t="shared" si="25"/>
        <v>1.3213421770826466</v>
      </c>
      <c r="D361" s="34">
        <f>SUM(C$21:C361)</f>
        <v>467.11923488039884</v>
      </c>
      <c r="E361" s="34">
        <f t="shared" si="26"/>
        <v>9647.1192348804034</v>
      </c>
      <c r="F361" s="34">
        <f>IF(AND(OR(MONTH(A361) = MONTH(A$21), MONTH(A361) = MOD(MONTH(A$21)+6, 12)), DAY(A361) = DAY(A$21)),AVERAGEIF(A$21:A360,"&gt;"&amp; A361 - _xlfn.DAYS(A361,DATE(YEAR(A361),MONTH(A361)-6,DAY(A361))),H$21:H360)*G$3/2,0)</f>
        <v>0</v>
      </c>
      <c r="G361" s="34">
        <f>SUM(F$21:F361)</f>
        <v>250</v>
      </c>
      <c r="H361" s="34">
        <f t="shared" si="27"/>
        <v>9430</v>
      </c>
      <c r="I361" s="34">
        <f>IF(AND(MONTH(A361) = MONTH(A$21), DAY(A361) = DAY(A$21)),AVERAGEIF(A$21:A360,"&gt;"&amp; A361 - _xlfn.DAYS(DATE(YEAR(A361)+1,1,1),DATE(YEAR(A361),1,1)),K$21:K360)*G$3,0)</f>
        <v>0</v>
      </c>
      <c r="J361" s="34">
        <f>SUM(I$21:I361)</f>
        <v>0</v>
      </c>
      <c r="K361" s="34">
        <f t="shared" si="28"/>
        <v>9180</v>
      </c>
    </row>
    <row r="362" spans="1:11" x14ac:dyDescent="0.25">
      <c r="A362" s="20">
        <f t="shared" si="29"/>
        <v>40520</v>
      </c>
      <c r="B362" s="33">
        <f>_xlfn.IFNA(INDEX('Ein- und Auszahlungen'!B:B,MATCH(A362,'Ein- und Auszahlungen'!A:A,0)),0)</f>
        <v>0</v>
      </c>
      <c r="C362" s="34">
        <f t="shared" si="25"/>
        <v>1.3215231828603293</v>
      </c>
      <c r="D362" s="34">
        <f>SUM(C$21:C362)</f>
        <v>468.44075806325918</v>
      </c>
      <c r="E362" s="34">
        <f t="shared" si="26"/>
        <v>9648.4407580632633</v>
      </c>
      <c r="F362" s="34">
        <f>IF(AND(OR(MONTH(A362) = MONTH(A$21), MONTH(A362) = MOD(MONTH(A$21)+6, 12)), DAY(A362) = DAY(A$21)),AVERAGEIF(A$21:A361,"&gt;"&amp; A362 - _xlfn.DAYS(A362,DATE(YEAR(A362),MONTH(A362)-6,DAY(A362))),H$21:H361)*G$3/2,0)</f>
        <v>0</v>
      </c>
      <c r="G362" s="34">
        <f>SUM(F$21:F362)</f>
        <v>250</v>
      </c>
      <c r="H362" s="34">
        <f t="shared" si="27"/>
        <v>9430</v>
      </c>
      <c r="I362" s="34">
        <f>IF(AND(MONTH(A362) = MONTH(A$21), DAY(A362) = DAY(A$21)),AVERAGEIF(A$21:A361,"&gt;"&amp; A362 - _xlfn.DAYS(DATE(YEAR(A362)+1,1,1),DATE(YEAR(A362),1,1)),K$21:K361)*G$3,0)</f>
        <v>0</v>
      </c>
      <c r="J362" s="34">
        <f>SUM(I$21:I362)</f>
        <v>0</v>
      </c>
      <c r="K362" s="34">
        <f t="shared" si="28"/>
        <v>9180</v>
      </c>
    </row>
    <row r="363" spans="1:11" x14ac:dyDescent="0.25">
      <c r="A363" s="20">
        <f t="shared" si="29"/>
        <v>40521</v>
      </c>
      <c r="B363" s="33">
        <f>_xlfn.IFNA(INDEX('Ein- und Auszahlungen'!B:B,MATCH(A363,'Ein- und Auszahlungen'!A:A,0)),0)</f>
        <v>0</v>
      </c>
      <c r="C363" s="34">
        <f t="shared" si="25"/>
        <v>1.3217042134333239</v>
      </c>
      <c r="D363" s="34">
        <f>SUM(C$21:C363)</f>
        <v>469.76246227669253</v>
      </c>
      <c r="E363" s="34">
        <f t="shared" si="26"/>
        <v>9649.7624622766962</v>
      </c>
      <c r="F363" s="34">
        <f>IF(AND(OR(MONTH(A363) = MONTH(A$21), MONTH(A363) = MOD(MONTH(A$21)+6, 12)), DAY(A363) = DAY(A$21)),AVERAGEIF(A$21:A362,"&gt;"&amp; A363 - _xlfn.DAYS(A363,DATE(YEAR(A363),MONTH(A363)-6,DAY(A363))),H$21:H362)*G$3/2,0)</f>
        <v>0</v>
      </c>
      <c r="G363" s="34">
        <f>SUM(F$21:F363)</f>
        <v>250</v>
      </c>
      <c r="H363" s="34">
        <f t="shared" si="27"/>
        <v>9430</v>
      </c>
      <c r="I363" s="34">
        <f>IF(AND(MONTH(A363) = MONTH(A$21), DAY(A363) = DAY(A$21)),AVERAGEIF(A$21:A362,"&gt;"&amp; A363 - _xlfn.DAYS(DATE(YEAR(A363)+1,1,1),DATE(YEAR(A363),1,1)),K$21:K362)*G$3,0)</f>
        <v>0</v>
      </c>
      <c r="J363" s="34">
        <f>SUM(I$21:I363)</f>
        <v>0</v>
      </c>
      <c r="K363" s="34">
        <f t="shared" si="28"/>
        <v>9180</v>
      </c>
    </row>
    <row r="364" spans="1:11" x14ac:dyDescent="0.25">
      <c r="A364" s="20">
        <f t="shared" si="29"/>
        <v>40522</v>
      </c>
      <c r="B364" s="33">
        <f>_xlfn.IFNA(INDEX('Ein- und Auszahlungen'!B:B,MATCH(A364,'Ein- und Auszahlungen'!A:A,0)),0)</f>
        <v>0</v>
      </c>
      <c r="C364" s="34">
        <f t="shared" si="25"/>
        <v>1.3218852688050269</v>
      </c>
      <c r="D364" s="34">
        <f>SUM(C$21:C364)</f>
        <v>471.08434754549756</v>
      </c>
      <c r="E364" s="34">
        <f t="shared" si="26"/>
        <v>9651.0843475455003</v>
      </c>
      <c r="F364" s="34">
        <f>IF(AND(OR(MONTH(A364) = MONTH(A$21), MONTH(A364) = MOD(MONTH(A$21)+6, 12)), DAY(A364) = DAY(A$21)),AVERAGEIF(A$21:A363,"&gt;"&amp; A364 - _xlfn.DAYS(A364,DATE(YEAR(A364),MONTH(A364)-6,DAY(A364))),H$21:H363)*G$3/2,0)</f>
        <v>0</v>
      </c>
      <c r="G364" s="34">
        <f>SUM(F$21:F364)</f>
        <v>250</v>
      </c>
      <c r="H364" s="34">
        <f t="shared" si="27"/>
        <v>9430</v>
      </c>
      <c r="I364" s="34">
        <f>IF(AND(MONTH(A364) = MONTH(A$21), DAY(A364) = DAY(A$21)),AVERAGEIF(A$21:A363,"&gt;"&amp; A364 - _xlfn.DAYS(DATE(YEAR(A364)+1,1,1),DATE(YEAR(A364),1,1)),K$21:K363)*G$3,0)</f>
        <v>0</v>
      </c>
      <c r="J364" s="34">
        <f>SUM(I$21:I364)</f>
        <v>0</v>
      </c>
      <c r="K364" s="34">
        <f t="shared" si="28"/>
        <v>9180</v>
      </c>
    </row>
    <row r="365" spans="1:11" x14ac:dyDescent="0.25">
      <c r="A365" s="20">
        <f t="shared" si="29"/>
        <v>40523</v>
      </c>
      <c r="B365" s="33">
        <f>_xlfn.IFNA(INDEX('Ein- und Auszahlungen'!B:B,MATCH(A365,'Ein- und Auszahlungen'!A:A,0)),0)</f>
        <v>0</v>
      </c>
      <c r="C365" s="34">
        <f t="shared" si="25"/>
        <v>1.3220663489788358</v>
      </c>
      <c r="D365" s="34">
        <f>SUM(C$21:C365)</f>
        <v>472.40641389447637</v>
      </c>
      <c r="E365" s="34">
        <f t="shared" si="26"/>
        <v>9652.4064138944796</v>
      </c>
      <c r="F365" s="34">
        <f>IF(AND(OR(MONTH(A365) = MONTH(A$21), MONTH(A365) = MOD(MONTH(A$21)+6, 12)), DAY(A365) = DAY(A$21)),AVERAGEIF(A$21:A364,"&gt;"&amp; A365 - _xlfn.DAYS(A365,DATE(YEAR(A365),MONTH(A365)-6,DAY(A365))),H$21:H364)*G$3/2,0)</f>
        <v>0</v>
      </c>
      <c r="G365" s="34">
        <f>SUM(F$21:F365)</f>
        <v>250</v>
      </c>
      <c r="H365" s="34">
        <f t="shared" si="27"/>
        <v>9430</v>
      </c>
      <c r="I365" s="34">
        <f>IF(AND(MONTH(A365) = MONTH(A$21), DAY(A365) = DAY(A$21)),AVERAGEIF(A$21:A364,"&gt;"&amp; A365 - _xlfn.DAYS(DATE(YEAR(A365)+1,1,1),DATE(YEAR(A365),1,1)),K$21:K364)*G$3,0)</f>
        <v>0</v>
      </c>
      <c r="J365" s="34">
        <f>SUM(I$21:I365)</f>
        <v>0</v>
      </c>
      <c r="K365" s="34">
        <f t="shared" si="28"/>
        <v>9180</v>
      </c>
    </row>
    <row r="366" spans="1:11" x14ac:dyDescent="0.25">
      <c r="A366" s="20">
        <f t="shared" si="29"/>
        <v>40524</v>
      </c>
      <c r="B366" s="33">
        <f>_xlfn.IFNA(INDEX('Ein- und Auszahlungen'!B:B,MATCH(A366,'Ein- und Auszahlungen'!A:A,0)),0)</f>
        <v>200</v>
      </c>
      <c r="C366" s="34">
        <f t="shared" si="25"/>
        <v>1.3222474539581479</v>
      </c>
      <c r="D366" s="34">
        <f>SUM(C$21:C366)</f>
        <v>473.72866134843451</v>
      </c>
      <c r="E366" s="34">
        <f t="shared" si="26"/>
        <v>9853.7286613484375</v>
      </c>
      <c r="F366" s="34">
        <f>IF(AND(OR(MONTH(A366) = MONTH(A$21), MONTH(A366) = MOD(MONTH(A$21)+6, 12)), DAY(A366) = DAY(A$21)),AVERAGEIF(A$21:A365,"&gt;"&amp; A366 - _xlfn.DAYS(A366,DATE(YEAR(A366),MONTH(A366)-6,DAY(A366))),H$21:H365)*G$3/2,0)</f>
        <v>0</v>
      </c>
      <c r="G366" s="34">
        <f>SUM(F$21:F366)</f>
        <v>250</v>
      </c>
      <c r="H366" s="34">
        <f t="shared" si="27"/>
        <v>9630</v>
      </c>
      <c r="I366" s="34">
        <f>IF(AND(MONTH(A366) = MONTH(A$21), DAY(A366) = DAY(A$21)),AVERAGEIF(A$21:A365,"&gt;"&amp; A366 - _xlfn.DAYS(DATE(YEAR(A366)+1,1,1),DATE(YEAR(A366),1,1)),K$21:K365)*G$3,0)</f>
        <v>0</v>
      </c>
      <c r="J366" s="34">
        <f>SUM(I$21:I366)</f>
        <v>0</v>
      </c>
      <c r="K366" s="34">
        <f t="shared" si="28"/>
        <v>9380</v>
      </c>
    </row>
    <row r="367" spans="1:11" x14ac:dyDescent="0.25">
      <c r="A367" s="20">
        <f t="shared" si="29"/>
        <v>40525</v>
      </c>
      <c r="B367" s="33">
        <f>_xlfn.IFNA(INDEX('Ein- und Auszahlungen'!B:B,MATCH(A367,'Ein- und Auszahlungen'!A:A,0)),0)</f>
        <v>0</v>
      </c>
      <c r="C367" s="34">
        <f t="shared" si="25"/>
        <v>1.3498258440203339</v>
      </c>
      <c r="D367" s="34">
        <f>SUM(C$21:C367)</f>
        <v>475.07848719245487</v>
      </c>
      <c r="E367" s="34">
        <f t="shared" si="26"/>
        <v>9855.078487192457</v>
      </c>
      <c r="F367" s="34">
        <f>IF(AND(OR(MONTH(A367) = MONTH(A$21), MONTH(A367) = MOD(MONTH(A$21)+6, 12)), DAY(A367) = DAY(A$21)),AVERAGEIF(A$21:A366,"&gt;"&amp; A367 - _xlfn.DAYS(A367,DATE(YEAR(A367),MONTH(A367)-6,DAY(A367))),H$21:H366)*G$3/2,0)</f>
        <v>0</v>
      </c>
      <c r="G367" s="34">
        <f>SUM(F$21:F367)</f>
        <v>250</v>
      </c>
      <c r="H367" s="34">
        <f t="shared" si="27"/>
        <v>9630</v>
      </c>
      <c r="I367" s="34">
        <f>IF(AND(MONTH(A367) = MONTH(A$21), DAY(A367) = DAY(A$21)),AVERAGEIF(A$21:A366,"&gt;"&amp; A367 - _xlfn.DAYS(DATE(YEAR(A367)+1,1,1),DATE(YEAR(A367),1,1)),K$21:K366)*G$3,0)</f>
        <v>0</v>
      </c>
      <c r="J367" s="34">
        <f>SUM(I$21:I367)</f>
        <v>0</v>
      </c>
      <c r="K367" s="34">
        <f t="shared" si="28"/>
        <v>9380</v>
      </c>
    </row>
    <row r="368" spans="1:11" x14ac:dyDescent="0.25">
      <c r="A368" s="20">
        <f t="shared" si="29"/>
        <v>40526</v>
      </c>
      <c r="B368" s="33">
        <f>_xlfn.IFNA(INDEX('Ein- und Auszahlungen'!B:B,MATCH(A368,'Ein- und Auszahlungen'!A:A,0)),0)</f>
        <v>0</v>
      </c>
      <c r="C368" s="34">
        <f t="shared" si="25"/>
        <v>1.3500107516701998</v>
      </c>
      <c r="D368" s="34">
        <f>SUM(C$21:C368)</f>
        <v>476.42849794412507</v>
      </c>
      <c r="E368" s="34">
        <f t="shared" si="26"/>
        <v>9856.4284979441272</v>
      </c>
      <c r="F368" s="34">
        <f>IF(AND(OR(MONTH(A368) = MONTH(A$21), MONTH(A368) = MOD(MONTH(A$21)+6, 12)), DAY(A368) = DAY(A$21)),AVERAGEIF(A$21:A367,"&gt;"&amp; A368 - _xlfn.DAYS(A368,DATE(YEAR(A368),MONTH(A368)-6,DAY(A368))),H$21:H367)*G$3/2,0)</f>
        <v>0</v>
      </c>
      <c r="G368" s="34">
        <f>SUM(F$21:F368)</f>
        <v>250</v>
      </c>
      <c r="H368" s="34">
        <f t="shared" si="27"/>
        <v>9630</v>
      </c>
      <c r="I368" s="34">
        <f>IF(AND(MONTH(A368) = MONTH(A$21), DAY(A368) = DAY(A$21)),AVERAGEIF(A$21:A367,"&gt;"&amp; A368 - _xlfn.DAYS(DATE(YEAR(A368)+1,1,1),DATE(YEAR(A368),1,1)),K$21:K367)*G$3,0)</f>
        <v>0</v>
      </c>
      <c r="J368" s="34">
        <f>SUM(I$21:I368)</f>
        <v>0</v>
      </c>
      <c r="K368" s="34">
        <f t="shared" si="28"/>
        <v>9380</v>
      </c>
    </row>
    <row r="369" spans="1:11" x14ac:dyDescent="0.25">
      <c r="A369" s="20">
        <f t="shared" si="29"/>
        <v>40527</v>
      </c>
      <c r="B369" s="33">
        <f>_xlfn.IFNA(INDEX('Ein- und Auszahlungen'!B:B,MATCH(A369,'Ein- und Auszahlungen'!A:A,0)),0)</f>
        <v>0</v>
      </c>
      <c r="C369" s="34">
        <f t="shared" si="25"/>
        <v>1.3501956846498806</v>
      </c>
      <c r="D369" s="34">
        <f>SUM(C$21:C369)</f>
        <v>477.77869362877493</v>
      </c>
      <c r="E369" s="34">
        <f t="shared" si="26"/>
        <v>9857.7786936287775</v>
      </c>
      <c r="F369" s="34">
        <f>IF(AND(OR(MONTH(A369) = MONTH(A$21), MONTH(A369) = MOD(MONTH(A$21)+6, 12)), DAY(A369) = DAY(A$21)),AVERAGEIF(A$21:A368,"&gt;"&amp; A369 - _xlfn.DAYS(A369,DATE(YEAR(A369),MONTH(A369)-6,DAY(A369))),H$21:H368)*G$3/2,0)</f>
        <v>0</v>
      </c>
      <c r="G369" s="34">
        <f>SUM(F$21:F369)</f>
        <v>250</v>
      </c>
      <c r="H369" s="34">
        <f t="shared" si="27"/>
        <v>9630</v>
      </c>
      <c r="I369" s="34">
        <f>IF(AND(MONTH(A369) = MONTH(A$21), DAY(A369) = DAY(A$21)),AVERAGEIF(A$21:A368,"&gt;"&amp; A369 - _xlfn.DAYS(DATE(YEAR(A369)+1,1,1),DATE(YEAR(A369),1,1)),K$21:K368)*G$3,0)</f>
        <v>0</v>
      </c>
      <c r="J369" s="34">
        <f>SUM(I$21:I369)</f>
        <v>0</v>
      </c>
      <c r="K369" s="34">
        <f t="shared" si="28"/>
        <v>9380</v>
      </c>
    </row>
    <row r="370" spans="1:11" x14ac:dyDescent="0.25">
      <c r="A370" s="20">
        <f t="shared" si="29"/>
        <v>40528</v>
      </c>
      <c r="B370" s="33">
        <f>_xlfn.IFNA(INDEX('Ein- und Auszahlungen'!B:B,MATCH(A370,'Ein- und Auszahlungen'!A:A,0)),0)</f>
        <v>0</v>
      </c>
      <c r="C370" s="34">
        <f t="shared" si="25"/>
        <v>1.3503806429628464</v>
      </c>
      <c r="D370" s="34">
        <f>SUM(C$21:C370)</f>
        <v>479.12907427173775</v>
      </c>
      <c r="E370" s="34">
        <f t="shared" si="26"/>
        <v>9859.129074271741</v>
      </c>
      <c r="F370" s="34">
        <f>IF(AND(OR(MONTH(A370) = MONTH(A$21), MONTH(A370) = MOD(MONTH(A$21)+6, 12)), DAY(A370) = DAY(A$21)),AVERAGEIF(A$21:A369,"&gt;"&amp; A370 - _xlfn.DAYS(A370,DATE(YEAR(A370),MONTH(A370)-6,DAY(A370))),H$21:H369)*G$3/2,0)</f>
        <v>0</v>
      </c>
      <c r="G370" s="34">
        <f>SUM(F$21:F370)</f>
        <v>250</v>
      </c>
      <c r="H370" s="34">
        <f t="shared" si="27"/>
        <v>9630</v>
      </c>
      <c r="I370" s="34">
        <f>IF(AND(MONTH(A370) = MONTH(A$21), DAY(A370) = DAY(A$21)),AVERAGEIF(A$21:A369,"&gt;"&amp; A370 - _xlfn.DAYS(DATE(YEAR(A370)+1,1,1),DATE(YEAR(A370),1,1)),K$21:K369)*G$3,0)</f>
        <v>0</v>
      </c>
      <c r="J370" s="34">
        <f>SUM(I$21:I370)</f>
        <v>0</v>
      </c>
      <c r="K370" s="34">
        <f t="shared" si="28"/>
        <v>9380</v>
      </c>
    </row>
    <row r="371" spans="1:11" x14ac:dyDescent="0.25">
      <c r="A371" s="20">
        <f t="shared" si="29"/>
        <v>40529</v>
      </c>
      <c r="B371" s="33">
        <f>_xlfn.IFNA(INDEX('Ein- und Auszahlungen'!B:B,MATCH(A371,'Ein- und Auszahlungen'!A:A,0)),0)</f>
        <v>0</v>
      </c>
      <c r="C371" s="34">
        <f t="shared" si="25"/>
        <v>1.3505656266125672</v>
      </c>
      <c r="D371" s="34">
        <f>SUM(C$21:C371)</f>
        <v>480.47963989835034</v>
      </c>
      <c r="E371" s="34">
        <f t="shared" si="26"/>
        <v>9860.4796398983544</v>
      </c>
      <c r="F371" s="34">
        <f>IF(AND(OR(MONTH(A371) = MONTH(A$21), MONTH(A371) = MOD(MONTH(A$21)+6, 12)), DAY(A371) = DAY(A$21)),AVERAGEIF(A$21:A370,"&gt;"&amp; A371 - _xlfn.DAYS(A371,DATE(YEAR(A371),MONTH(A371)-6,DAY(A371))),H$21:H370)*G$3/2,0)</f>
        <v>0</v>
      </c>
      <c r="G371" s="34">
        <f>SUM(F$21:F371)</f>
        <v>250</v>
      </c>
      <c r="H371" s="34">
        <f t="shared" si="27"/>
        <v>9630</v>
      </c>
      <c r="I371" s="34">
        <f>IF(AND(MONTH(A371) = MONTH(A$21), DAY(A371) = DAY(A$21)),AVERAGEIF(A$21:A370,"&gt;"&amp; A371 - _xlfn.DAYS(DATE(YEAR(A371)+1,1,1),DATE(YEAR(A371),1,1)),K$21:K370)*G$3,0)</f>
        <v>0</v>
      </c>
      <c r="J371" s="34">
        <f>SUM(I$21:I371)</f>
        <v>0</v>
      </c>
      <c r="K371" s="34">
        <f t="shared" si="28"/>
        <v>9380</v>
      </c>
    </row>
    <row r="372" spans="1:11" x14ac:dyDescent="0.25">
      <c r="A372" s="20">
        <f t="shared" si="29"/>
        <v>40530</v>
      </c>
      <c r="B372" s="33">
        <f>_xlfn.IFNA(INDEX('Ein- und Auszahlungen'!B:B,MATCH(A372,'Ein- und Auszahlungen'!A:A,0)),0)</f>
        <v>0</v>
      </c>
      <c r="C372" s="34">
        <f t="shared" si="25"/>
        <v>1.3507506356025143</v>
      </c>
      <c r="D372" s="34">
        <f>SUM(C$21:C372)</f>
        <v>481.83039053395288</v>
      </c>
      <c r="E372" s="34">
        <f t="shared" si="26"/>
        <v>9861.8303905339562</v>
      </c>
      <c r="F372" s="34">
        <f>IF(AND(OR(MONTH(A372) = MONTH(A$21), MONTH(A372) = MOD(MONTH(A$21)+6, 12)), DAY(A372) = DAY(A$21)),AVERAGEIF(A$21:A371,"&gt;"&amp; A372 - _xlfn.DAYS(A372,DATE(YEAR(A372),MONTH(A372)-6,DAY(A372))),H$21:H371)*G$3/2,0)</f>
        <v>0</v>
      </c>
      <c r="G372" s="34">
        <f>SUM(F$21:F372)</f>
        <v>250</v>
      </c>
      <c r="H372" s="34">
        <f t="shared" si="27"/>
        <v>9630</v>
      </c>
      <c r="I372" s="34">
        <f>IF(AND(MONTH(A372) = MONTH(A$21), DAY(A372) = DAY(A$21)),AVERAGEIF(A$21:A371,"&gt;"&amp; A372 - _xlfn.DAYS(DATE(YEAR(A372)+1,1,1),DATE(YEAR(A372),1,1)),K$21:K371)*G$3,0)</f>
        <v>0</v>
      </c>
      <c r="J372" s="34">
        <f>SUM(I$21:I372)</f>
        <v>0</v>
      </c>
      <c r="K372" s="34">
        <f t="shared" si="28"/>
        <v>9380</v>
      </c>
    </row>
    <row r="373" spans="1:11" x14ac:dyDescent="0.25">
      <c r="A373" s="20">
        <f t="shared" si="29"/>
        <v>40531</v>
      </c>
      <c r="B373" s="33">
        <f>_xlfn.IFNA(INDEX('Ein- und Auszahlungen'!B:B,MATCH(A373,'Ein- und Auszahlungen'!A:A,0)),0)</f>
        <v>0</v>
      </c>
      <c r="C373" s="34">
        <f t="shared" si="25"/>
        <v>1.3509356699361583</v>
      </c>
      <c r="D373" s="34">
        <f>SUM(C$21:C373)</f>
        <v>483.18132620388906</v>
      </c>
      <c r="E373" s="34">
        <f t="shared" si="26"/>
        <v>9863.1813262038922</v>
      </c>
      <c r="F373" s="34">
        <f>IF(AND(OR(MONTH(A373) = MONTH(A$21), MONTH(A373) = MOD(MONTH(A$21)+6, 12)), DAY(A373) = DAY(A$21)),AVERAGEIF(A$21:A372,"&gt;"&amp; A373 - _xlfn.DAYS(A373,DATE(YEAR(A373),MONTH(A373)-6,DAY(A373))),H$21:H372)*G$3/2,0)</f>
        <v>0</v>
      </c>
      <c r="G373" s="34">
        <f>SUM(F$21:F373)</f>
        <v>250</v>
      </c>
      <c r="H373" s="34">
        <f t="shared" si="27"/>
        <v>9630</v>
      </c>
      <c r="I373" s="34">
        <f>IF(AND(MONTH(A373) = MONTH(A$21), DAY(A373) = DAY(A$21)),AVERAGEIF(A$21:A372,"&gt;"&amp; A373 - _xlfn.DAYS(DATE(YEAR(A373)+1,1,1),DATE(YEAR(A373),1,1)),K$21:K372)*G$3,0)</f>
        <v>0</v>
      </c>
      <c r="J373" s="34">
        <f>SUM(I$21:I373)</f>
        <v>0</v>
      </c>
      <c r="K373" s="34">
        <f t="shared" si="28"/>
        <v>9380</v>
      </c>
    </row>
    <row r="374" spans="1:11" x14ac:dyDescent="0.25">
      <c r="A374" s="20">
        <f t="shared" si="29"/>
        <v>40532</v>
      </c>
      <c r="B374" s="33">
        <f>_xlfn.IFNA(INDEX('Ein- und Auszahlungen'!B:B,MATCH(A374,'Ein- und Auszahlungen'!A:A,0)),0)</f>
        <v>0</v>
      </c>
      <c r="C374" s="34">
        <f t="shared" si="25"/>
        <v>1.3511207296169716</v>
      </c>
      <c r="D374" s="34">
        <f>SUM(C$21:C374)</f>
        <v>484.53244693350604</v>
      </c>
      <c r="E374" s="34">
        <f t="shared" si="26"/>
        <v>9864.5324469335101</v>
      </c>
      <c r="F374" s="34">
        <f>IF(AND(OR(MONTH(A374) = MONTH(A$21), MONTH(A374) = MOD(MONTH(A$21)+6, 12)), DAY(A374) = DAY(A$21)),AVERAGEIF(A$21:A373,"&gt;"&amp; A374 - _xlfn.DAYS(A374,DATE(YEAR(A374),MONTH(A374)-6,DAY(A374))),H$21:H373)*G$3/2,0)</f>
        <v>0</v>
      </c>
      <c r="G374" s="34">
        <f>SUM(F$21:F374)</f>
        <v>250</v>
      </c>
      <c r="H374" s="34">
        <f t="shared" si="27"/>
        <v>9630</v>
      </c>
      <c r="I374" s="34">
        <f>IF(AND(MONTH(A374) = MONTH(A$21), DAY(A374) = DAY(A$21)),AVERAGEIF(A$21:A373,"&gt;"&amp; A374 - _xlfn.DAYS(DATE(YEAR(A374)+1,1,1),DATE(YEAR(A374),1,1)),K$21:K373)*G$3,0)</f>
        <v>0</v>
      </c>
      <c r="J374" s="34">
        <f>SUM(I$21:I374)</f>
        <v>0</v>
      </c>
      <c r="K374" s="34">
        <f t="shared" si="28"/>
        <v>9380</v>
      </c>
    </row>
    <row r="375" spans="1:11" x14ac:dyDescent="0.25">
      <c r="A375" s="20">
        <f t="shared" si="29"/>
        <v>40533</v>
      </c>
      <c r="B375" s="33">
        <f>_xlfn.IFNA(INDEX('Ein- und Auszahlungen'!B:B,MATCH(A375,'Ein- und Auszahlungen'!A:A,0)),0)</f>
        <v>0</v>
      </c>
      <c r="C375" s="34">
        <f t="shared" si="25"/>
        <v>1.351305814648426</v>
      </c>
      <c r="D375" s="34">
        <f>SUM(C$21:C375)</f>
        <v>485.88375274815445</v>
      </c>
      <c r="E375" s="34">
        <f t="shared" si="26"/>
        <v>9865.8837527481592</v>
      </c>
      <c r="F375" s="34">
        <f>IF(AND(OR(MONTH(A375) = MONTH(A$21), MONTH(A375) = MOD(MONTH(A$21)+6, 12)), DAY(A375) = DAY(A$21)),AVERAGEIF(A$21:A374,"&gt;"&amp; A375 - _xlfn.DAYS(A375,DATE(YEAR(A375),MONTH(A375)-6,DAY(A375))),H$21:H374)*G$3/2,0)</f>
        <v>0</v>
      </c>
      <c r="G375" s="34">
        <f>SUM(F$21:F375)</f>
        <v>250</v>
      </c>
      <c r="H375" s="34">
        <f t="shared" si="27"/>
        <v>9630</v>
      </c>
      <c r="I375" s="34">
        <f>IF(AND(MONTH(A375) = MONTH(A$21), DAY(A375) = DAY(A$21)),AVERAGEIF(A$21:A374,"&gt;"&amp; A375 - _xlfn.DAYS(DATE(YEAR(A375)+1,1,1),DATE(YEAR(A375),1,1)),K$21:K374)*G$3,0)</f>
        <v>0</v>
      </c>
      <c r="J375" s="34">
        <f>SUM(I$21:I375)</f>
        <v>0</v>
      </c>
      <c r="K375" s="34">
        <f t="shared" si="28"/>
        <v>9380</v>
      </c>
    </row>
    <row r="376" spans="1:11" x14ac:dyDescent="0.25">
      <c r="A376" s="20">
        <f t="shared" si="29"/>
        <v>40534</v>
      </c>
      <c r="B376" s="33">
        <f>_xlfn.IFNA(INDEX('Ein- und Auszahlungen'!B:B,MATCH(A376,'Ein- und Auszahlungen'!A:A,0)),0)</f>
        <v>0</v>
      </c>
      <c r="C376" s="34">
        <f t="shared" si="25"/>
        <v>1.3514909250339944</v>
      </c>
      <c r="D376" s="34">
        <f>SUM(C$21:C376)</f>
        <v>487.23524367318845</v>
      </c>
      <c r="E376" s="34">
        <f t="shared" si="26"/>
        <v>9867.2352436731926</v>
      </c>
      <c r="F376" s="34">
        <f>IF(AND(OR(MONTH(A376) = MONTH(A$21), MONTH(A376) = MOD(MONTH(A$21)+6, 12)), DAY(A376) = DAY(A$21)),AVERAGEIF(A$21:A375,"&gt;"&amp; A376 - _xlfn.DAYS(A376,DATE(YEAR(A376),MONTH(A376)-6,DAY(A376))),H$21:H375)*G$3/2,0)</f>
        <v>0</v>
      </c>
      <c r="G376" s="34">
        <f>SUM(F$21:F376)</f>
        <v>250</v>
      </c>
      <c r="H376" s="34">
        <f t="shared" si="27"/>
        <v>9630</v>
      </c>
      <c r="I376" s="34">
        <f>IF(AND(MONTH(A376) = MONTH(A$21), DAY(A376) = DAY(A$21)),AVERAGEIF(A$21:A375,"&gt;"&amp; A376 - _xlfn.DAYS(DATE(YEAR(A376)+1,1,1),DATE(YEAR(A376),1,1)),K$21:K375)*G$3,0)</f>
        <v>0</v>
      </c>
      <c r="J376" s="34">
        <f>SUM(I$21:I376)</f>
        <v>0</v>
      </c>
      <c r="K376" s="34">
        <f t="shared" si="28"/>
        <v>9380</v>
      </c>
    </row>
    <row r="377" spans="1:11" x14ac:dyDescent="0.25">
      <c r="A377" s="20">
        <f t="shared" si="29"/>
        <v>40535</v>
      </c>
      <c r="B377" s="33">
        <f>_xlfn.IFNA(INDEX('Ein- und Auszahlungen'!B:B,MATCH(A377,'Ein- und Auszahlungen'!A:A,0)),0)</f>
        <v>0</v>
      </c>
      <c r="C377" s="34">
        <f t="shared" si="25"/>
        <v>1.3516760607771499</v>
      </c>
      <c r="D377" s="34">
        <f>SUM(C$21:C377)</f>
        <v>488.5869197339656</v>
      </c>
      <c r="E377" s="34">
        <f t="shared" si="26"/>
        <v>9868.5869197339689</v>
      </c>
      <c r="F377" s="34">
        <f>IF(AND(OR(MONTH(A377) = MONTH(A$21), MONTH(A377) = MOD(MONTH(A$21)+6, 12)), DAY(A377) = DAY(A$21)),AVERAGEIF(A$21:A376,"&gt;"&amp; A377 - _xlfn.DAYS(A377,DATE(YEAR(A377),MONTH(A377)-6,DAY(A377))),H$21:H376)*G$3/2,0)</f>
        <v>0</v>
      </c>
      <c r="G377" s="34">
        <f>SUM(F$21:F377)</f>
        <v>250</v>
      </c>
      <c r="H377" s="34">
        <f t="shared" si="27"/>
        <v>9630</v>
      </c>
      <c r="I377" s="34">
        <f>IF(AND(MONTH(A377) = MONTH(A$21), DAY(A377) = DAY(A$21)),AVERAGEIF(A$21:A376,"&gt;"&amp; A377 - _xlfn.DAYS(DATE(YEAR(A377)+1,1,1),DATE(YEAR(A377),1,1)),K$21:K376)*G$3,0)</f>
        <v>0</v>
      </c>
      <c r="J377" s="34">
        <f>SUM(I$21:I377)</f>
        <v>0</v>
      </c>
      <c r="K377" s="34">
        <f t="shared" si="28"/>
        <v>9380</v>
      </c>
    </row>
    <row r="378" spans="1:11" x14ac:dyDescent="0.25">
      <c r="A378" s="20">
        <f t="shared" si="29"/>
        <v>40536</v>
      </c>
      <c r="B378" s="33">
        <f>_xlfn.IFNA(INDEX('Ein- und Auszahlungen'!B:B,MATCH(A378,'Ein- und Auszahlungen'!A:A,0)),0)</f>
        <v>0</v>
      </c>
      <c r="C378" s="34">
        <f t="shared" si="25"/>
        <v>1.3518612218813657</v>
      </c>
      <c r="D378" s="34">
        <f>SUM(C$21:C378)</f>
        <v>489.93878095584699</v>
      </c>
      <c r="E378" s="34">
        <f t="shared" si="26"/>
        <v>9869.9387809558502</v>
      </c>
      <c r="F378" s="34">
        <f>IF(AND(OR(MONTH(A378) = MONTH(A$21), MONTH(A378) = MOD(MONTH(A$21)+6, 12)), DAY(A378) = DAY(A$21)),AVERAGEIF(A$21:A377,"&gt;"&amp; A378 - _xlfn.DAYS(A378,DATE(YEAR(A378),MONTH(A378)-6,DAY(A378))),H$21:H377)*G$3/2,0)</f>
        <v>0</v>
      </c>
      <c r="G378" s="34">
        <f>SUM(F$21:F378)</f>
        <v>250</v>
      </c>
      <c r="H378" s="34">
        <f t="shared" si="27"/>
        <v>9630</v>
      </c>
      <c r="I378" s="34">
        <f>IF(AND(MONTH(A378) = MONTH(A$21), DAY(A378) = DAY(A$21)),AVERAGEIF(A$21:A377,"&gt;"&amp; A378 - _xlfn.DAYS(DATE(YEAR(A378)+1,1,1),DATE(YEAR(A378),1,1)),K$21:K377)*G$3,0)</f>
        <v>0</v>
      </c>
      <c r="J378" s="34">
        <f>SUM(I$21:I378)</f>
        <v>0</v>
      </c>
      <c r="K378" s="34">
        <f t="shared" si="28"/>
        <v>9380</v>
      </c>
    </row>
    <row r="379" spans="1:11" x14ac:dyDescent="0.25">
      <c r="A379" s="20">
        <f t="shared" si="29"/>
        <v>40537</v>
      </c>
      <c r="B379" s="33">
        <f>_xlfn.IFNA(INDEX('Ein- und Auszahlungen'!B:B,MATCH(A379,'Ein- und Auszahlungen'!A:A,0)),0)</f>
        <v>0</v>
      </c>
      <c r="C379" s="34">
        <f t="shared" si="25"/>
        <v>1.3520464083501165</v>
      </c>
      <c r="D379" s="34">
        <f>SUM(C$21:C379)</f>
        <v>491.29082736419713</v>
      </c>
      <c r="E379" s="34">
        <f t="shared" si="26"/>
        <v>9871.2908273642006</v>
      </c>
      <c r="F379" s="34">
        <f>IF(AND(OR(MONTH(A379) = MONTH(A$21), MONTH(A379) = MOD(MONTH(A$21)+6, 12)), DAY(A379) = DAY(A$21)),AVERAGEIF(A$21:A378,"&gt;"&amp; A379 - _xlfn.DAYS(A379,DATE(YEAR(A379),MONTH(A379)-6,DAY(A379))),H$21:H378)*G$3/2,0)</f>
        <v>0</v>
      </c>
      <c r="G379" s="34">
        <f>SUM(F$21:F379)</f>
        <v>250</v>
      </c>
      <c r="H379" s="34">
        <f t="shared" si="27"/>
        <v>9630</v>
      </c>
      <c r="I379" s="34">
        <f>IF(AND(MONTH(A379) = MONTH(A$21), DAY(A379) = DAY(A$21)),AVERAGEIF(A$21:A378,"&gt;"&amp; A379 - _xlfn.DAYS(DATE(YEAR(A379)+1,1,1),DATE(YEAR(A379),1,1)),K$21:K378)*G$3,0)</f>
        <v>0</v>
      </c>
      <c r="J379" s="34">
        <f>SUM(I$21:I379)</f>
        <v>0</v>
      </c>
      <c r="K379" s="34">
        <f t="shared" si="28"/>
        <v>9380</v>
      </c>
    </row>
    <row r="380" spans="1:11" x14ac:dyDescent="0.25">
      <c r="A380" s="20">
        <f t="shared" si="29"/>
        <v>40538</v>
      </c>
      <c r="B380" s="33">
        <f>_xlfn.IFNA(INDEX('Ein- und Auszahlungen'!B:B,MATCH(A380,'Ein- und Auszahlungen'!A:A,0)),0)</f>
        <v>0</v>
      </c>
      <c r="C380" s="34">
        <f t="shared" si="25"/>
        <v>1.3522316201868767</v>
      </c>
      <c r="D380" s="34">
        <f>SUM(C$21:C380)</f>
        <v>492.64305898438403</v>
      </c>
      <c r="E380" s="34">
        <f t="shared" si="26"/>
        <v>9872.6430589843876</v>
      </c>
      <c r="F380" s="34">
        <f>IF(AND(OR(MONTH(A380) = MONTH(A$21), MONTH(A380) = MOD(MONTH(A$21)+6, 12)), DAY(A380) = DAY(A$21)),AVERAGEIF(A$21:A379,"&gt;"&amp; A380 - _xlfn.DAYS(A380,DATE(YEAR(A380),MONTH(A380)-6,DAY(A380))),H$21:H379)*G$3/2,0)</f>
        <v>0</v>
      </c>
      <c r="G380" s="34">
        <f>SUM(F$21:F380)</f>
        <v>250</v>
      </c>
      <c r="H380" s="34">
        <f t="shared" si="27"/>
        <v>9630</v>
      </c>
      <c r="I380" s="34">
        <f>IF(AND(MONTH(A380) = MONTH(A$21), DAY(A380) = DAY(A$21)),AVERAGEIF(A$21:A379,"&gt;"&amp; A380 - _xlfn.DAYS(DATE(YEAR(A380)+1,1,1),DATE(YEAR(A380),1,1)),K$21:K379)*G$3,0)</f>
        <v>0</v>
      </c>
      <c r="J380" s="34">
        <f>SUM(I$21:I380)</f>
        <v>0</v>
      </c>
      <c r="K380" s="34">
        <f t="shared" si="28"/>
        <v>9380</v>
      </c>
    </row>
    <row r="381" spans="1:11" x14ac:dyDescent="0.25">
      <c r="A381" s="20">
        <f t="shared" si="29"/>
        <v>40539</v>
      </c>
      <c r="B381" s="33">
        <f>_xlfn.IFNA(INDEX('Ein- und Auszahlungen'!B:B,MATCH(A381,'Ein- und Auszahlungen'!A:A,0)),0)</f>
        <v>0</v>
      </c>
      <c r="C381" s="34">
        <f t="shared" si="25"/>
        <v>1.3524168573951216</v>
      </c>
      <c r="D381" s="34">
        <f>SUM(C$21:C381)</f>
        <v>493.99547584177913</v>
      </c>
      <c r="E381" s="34">
        <f t="shared" si="26"/>
        <v>9873.9954758417825</v>
      </c>
      <c r="F381" s="34">
        <f>IF(AND(OR(MONTH(A381) = MONTH(A$21), MONTH(A381) = MOD(MONTH(A$21)+6, 12)), DAY(A381) = DAY(A$21)),AVERAGEIF(A$21:A380,"&gt;"&amp; A381 - _xlfn.DAYS(A381,DATE(YEAR(A381),MONTH(A381)-6,DAY(A381))),H$21:H380)*G$3/2,0)</f>
        <v>0</v>
      </c>
      <c r="G381" s="34">
        <f>SUM(F$21:F381)</f>
        <v>250</v>
      </c>
      <c r="H381" s="34">
        <f t="shared" si="27"/>
        <v>9630</v>
      </c>
      <c r="I381" s="34">
        <f>IF(AND(MONTH(A381) = MONTH(A$21), DAY(A381) = DAY(A$21)),AVERAGEIF(A$21:A380,"&gt;"&amp; A381 - _xlfn.DAYS(DATE(YEAR(A381)+1,1,1),DATE(YEAR(A381),1,1)),K$21:K380)*G$3,0)</f>
        <v>0</v>
      </c>
      <c r="J381" s="34">
        <f>SUM(I$21:I381)</f>
        <v>0</v>
      </c>
      <c r="K381" s="34">
        <f t="shared" si="28"/>
        <v>9380</v>
      </c>
    </row>
    <row r="382" spans="1:11" x14ac:dyDescent="0.25">
      <c r="A382" s="20">
        <f t="shared" si="29"/>
        <v>40540</v>
      </c>
      <c r="B382" s="33">
        <f>_xlfn.IFNA(INDEX('Ein- und Auszahlungen'!B:B,MATCH(A382,'Ein- und Auszahlungen'!A:A,0)),0)</f>
        <v>0</v>
      </c>
      <c r="C382" s="34">
        <f t="shared" si="25"/>
        <v>1.3526021199783265</v>
      </c>
      <c r="D382" s="34">
        <f>SUM(C$21:C382)</f>
        <v>495.34807796175744</v>
      </c>
      <c r="E382" s="34">
        <f t="shared" si="26"/>
        <v>9875.3480779617603</v>
      </c>
      <c r="F382" s="34">
        <f>IF(AND(OR(MONTH(A382) = MONTH(A$21), MONTH(A382) = MOD(MONTH(A$21)+6, 12)), DAY(A382) = DAY(A$21)),AVERAGEIF(A$21:A381,"&gt;"&amp; A382 - _xlfn.DAYS(A382,DATE(YEAR(A382),MONTH(A382)-6,DAY(A382))),H$21:H381)*G$3/2,0)</f>
        <v>0</v>
      </c>
      <c r="G382" s="34">
        <f>SUM(F$21:F382)</f>
        <v>250</v>
      </c>
      <c r="H382" s="34">
        <f t="shared" si="27"/>
        <v>9630</v>
      </c>
      <c r="I382" s="34">
        <f>IF(AND(MONTH(A382) = MONTH(A$21), DAY(A382) = DAY(A$21)),AVERAGEIF(A$21:A381,"&gt;"&amp; A382 - _xlfn.DAYS(DATE(YEAR(A382)+1,1,1),DATE(YEAR(A382),1,1)),K$21:K381)*G$3,0)</f>
        <v>0</v>
      </c>
      <c r="J382" s="34">
        <f>SUM(I$21:I382)</f>
        <v>0</v>
      </c>
      <c r="K382" s="34">
        <f t="shared" si="28"/>
        <v>9380</v>
      </c>
    </row>
    <row r="383" spans="1:11" x14ac:dyDescent="0.25">
      <c r="A383" s="20">
        <f t="shared" si="29"/>
        <v>40541</v>
      </c>
      <c r="B383" s="33">
        <f>_xlfn.IFNA(INDEX('Ein- und Auszahlungen'!B:B,MATCH(A383,'Ein- und Auszahlungen'!A:A,0)),0)</f>
        <v>0</v>
      </c>
      <c r="C383" s="34">
        <f t="shared" si="25"/>
        <v>1.3527874079399673</v>
      </c>
      <c r="D383" s="34">
        <f>SUM(C$21:C383)</f>
        <v>496.7008653696974</v>
      </c>
      <c r="E383" s="34">
        <f t="shared" si="26"/>
        <v>9876.7008653696994</v>
      </c>
      <c r="F383" s="34">
        <f>IF(AND(OR(MONTH(A383) = MONTH(A$21), MONTH(A383) = MOD(MONTH(A$21)+6, 12)), DAY(A383) = DAY(A$21)),AVERAGEIF(A$21:A382,"&gt;"&amp; A383 - _xlfn.DAYS(A383,DATE(YEAR(A383),MONTH(A383)-6,DAY(A383))),H$21:H382)*G$3/2,0)</f>
        <v>0</v>
      </c>
      <c r="G383" s="34">
        <f>SUM(F$21:F383)</f>
        <v>250</v>
      </c>
      <c r="H383" s="34">
        <f t="shared" si="27"/>
        <v>9630</v>
      </c>
      <c r="I383" s="34">
        <f>IF(AND(MONTH(A383) = MONTH(A$21), DAY(A383) = DAY(A$21)),AVERAGEIF(A$21:A382,"&gt;"&amp; A383 - _xlfn.DAYS(DATE(YEAR(A383)+1,1,1),DATE(YEAR(A383),1,1)),K$21:K382)*G$3,0)</f>
        <v>0</v>
      </c>
      <c r="J383" s="34">
        <f>SUM(I$21:I383)</f>
        <v>0</v>
      </c>
      <c r="K383" s="34">
        <f t="shared" si="28"/>
        <v>9380</v>
      </c>
    </row>
    <row r="384" spans="1:11" x14ac:dyDescent="0.25">
      <c r="A384" s="20">
        <f t="shared" si="29"/>
        <v>40542</v>
      </c>
      <c r="B384" s="33">
        <f>_xlfn.IFNA(INDEX('Ein- und Auszahlungen'!B:B,MATCH(A384,'Ein- und Auszahlungen'!A:A,0)),0)</f>
        <v>0</v>
      </c>
      <c r="C384" s="34">
        <f t="shared" si="25"/>
        <v>1.3529727212835205</v>
      </c>
      <c r="D384" s="34">
        <f>SUM(C$21:C384)</f>
        <v>498.05383809098089</v>
      </c>
      <c r="E384" s="34">
        <f t="shared" si="26"/>
        <v>9878.053838090982</v>
      </c>
      <c r="F384" s="34">
        <f>IF(AND(OR(MONTH(A384) = MONTH(A$21), MONTH(A384) = MOD(MONTH(A$21)+6, 12)), DAY(A384) = DAY(A$21)),AVERAGEIF(A$21:A383,"&gt;"&amp; A384 - _xlfn.DAYS(A384,DATE(YEAR(A384),MONTH(A384)-6,DAY(A384))),H$21:H383)*G$3/2,0)</f>
        <v>0</v>
      </c>
      <c r="G384" s="34">
        <f>SUM(F$21:F384)</f>
        <v>250</v>
      </c>
      <c r="H384" s="34">
        <f t="shared" si="27"/>
        <v>9630</v>
      </c>
      <c r="I384" s="34">
        <f>IF(AND(MONTH(A384) = MONTH(A$21), DAY(A384) = DAY(A$21)),AVERAGEIF(A$21:A383,"&gt;"&amp; A384 - _xlfn.DAYS(DATE(YEAR(A384)+1,1,1),DATE(YEAR(A384),1,1)),K$21:K383)*G$3,0)</f>
        <v>0</v>
      </c>
      <c r="J384" s="34">
        <f>SUM(I$21:I384)</f>
        <v>0</v>
      </c>
      <c r="K384" s="34">
        <f t="shared" si="28"/>
        <v>9380</v>
      </c>
    </row>
    <row r="385" spans="1:11" x14ac:dyDescent="0.25">
      <c r="A385" s="20">
        <f t="shared" si="29"/>
        <v>40543</v>
      </c>
      <c r="B385" s="33">
        <f>_xlfn.IFNA(INDEX('Ein- und Auszahlungen'!B:B,MATCH(A385,'Ein- und Auszahlungen'!A:A,0)),0)</f>
        <v>0</v>
      </c>
      <c r="C385" s="34">
        <f t="shared" si="25"/>
        <v>1.3531580600124633</v>
      </c>
      <c r="D385" s="34">
        <f>SUM(C$21:C385)</f>
        <v>499.40699615099334</v>
      </c>
      <c r="E385" s="34">
        <f t="shared" si="26"/>
        <v>9879.406996150994</v>
      </c>
      <c r="F385" s="34">
        <f>IF(AND(OR(MONTH(A385) = MONTH(A$21), MONTH(A385) = MOD(MONTH(A$21)+6, 12)), DAY(A385) = DAY(A$21)),AVERAGEIF(A$21:A384,"&gt;"&amp; A385 - _xlfn.DAYS(A385,DATE(YEAR(A385),MONTH(A385)-6,DAY(A385))),H$21:H384)*G$3/2,0)</f>
        <v>0</v>
      </c>
      <c r="G385" s="34">
        <f>SUM(F$21:F385)</f>
        <v>250</v>
      </c>
      <c r="H385" s="34">
        <f t="shared" si="27"/>
        <v>9630</v>
      </c>
      <c r="I385" s="34">
        <f>IF(AND(MONTH(A385) = MONTH(A$21), DAY(A385) = DAY(A$21)),AVERAGEIF(A$21:A384,"&gt;"&amp; A385 - _xlfn.DAYS(DATE(YEAR(A385)+1,1,1),DATE(YEAR(A385),1,1)),K$21:K384)*G$3,0)</f>
        <v>0</v>
      </c>
      <c r="J385" s="34">
        <f>SUM(I$21:I385)</f>
        <v>0</v>
      </c>
      <c r="K385" s="34">
        <f t="shared" si="28"/>
        <v>9380</v>
      </c>
    </row>
    <row r="386" spans="1:11" x14ac:dyDescent="0.25">
      <c r="A386" s="20">
        <f t="shared" si="29"/>
        <v>40544</v>
      </c>
      <c r="B386" s="33">
        <f>_xlfn.IFNA(INDEX('Ein- und Auszahlungen'!B:B,MATCH(A386,'Ein- und Auszahlungen'!A:A,0)),0)</f>
        <v>50</v>
      </c>
      <c r="C386" s="34">
        <f t="shared" si="25"/>
        <v>1.3533434241302733</v>
      </c>
      <c r="D386" s="34">
        <f>SUM(C$21:C386)</f>
        <v>500.76033957512362</v>
      </c>
      <c r="E386" s="34">
        <f t="shared" si="26"/>
        <v>9930.7603395751248</v>
      </c>
      <c r="F386" s="34">
        <f>IF(AND(OR(MONTH(A386) = MONTH(A$21), MONTH(A386) = MOD(MONTH(A$21)+6, 12)), DAY(A386) = DAY(A$21)),AVERAGEIF(A$21:A385,"&gt;"&amp; A386 - _xlfn.DAYS(A386,DATE(YEAR(A386),MONTH(A386)-6,DAY(A386))),H$21:H385)*G$3/2,0)</f>
        <v>244.45491803278688</v>
      </c>
      <c r="G386" s="34">
        <f>SUM(F$21:F386)</f>
        <v>494.45491803278685</v>
      </c>
      <c r="H386" s="34">
        <f t="shared" si="27"/>
        <v>9924.4549180327867</v>
      </c>
      <c r="I386" s="34">
        <f>IF(AND(MONTH(A386) = MONTH(A$21), DAY(A386) = DAY(A$21)),AVERAGEIF(A$21:A385,"&gt;"&amp; A386 - _xlfn.DAYS(DATE(YEAR(A386)+1,1,1),DATE(YEAR(A386),1,1)),K$21:K385)*G$3,0)</f>
        <v>488.1401098901099</v>
      </c>
      <c r="J386" s="34">
        <f>SUM(I$21:I386)</f>
        <v>488.1401098901099</v>
      </c>
      <c r="K386" s="34">
        <f t="shared" si="28"/>
        <v>9918.1401098901097</v>
      </c>
    </row>
    <row r="387" spans="1:11" x14ac:dyDescent="0.25">
      <c r="A387" s="20">
        <f t="shared" si="29"/>
        <v>40545</v>
      </c>
      <c r="B387" s="33">
        <f>_xlfn.IFNA(INDEX('Ein- und Auszahlungen'!B:B,MATCH(A387,'Ein- und Auszahlungen'!A:A,0)),0)</f>
        <v>0</v>
      </c>
      <c r="C387" s="34">
        <f t="shared" si="25"/>
        <v>1.3603781287089214</v>
      </c>
      <c r="D387" s="34">
        <f>SUM(C$21:C387)</f>
        <v>502.12071770383255</v>
      </c>
      <c r="E387" s="34">
        <f t="shared" si="26"/>
        <v>9932.1207177038341</v>
      </c>
      <c r="F387" s="34">
        <f>IF(AND(OR(MONTH(A387) = MONTH(A$21), MONTH(A387) = MOD(MONTH(A$21)+6, 12)), DAY(A387) = DAY(A$21)),AVERAGEIF(A$21:A386,"&gt;"&amp; A387 - _xlfn.DAYS(A387,DATE(YEAR(A387),MONTH(A387)-6,DAY(A387))),H$21:H386)*G$3/2,0)</f>
        <v>0</v>
      </c>
      <c r="G387" s="34">
        <f>SUM(F$21:F387)</f>
        <v>494.45491803278685</v>
      </c>
      <c r="H387" s="34">
        <f t="shared" si="27"/>
        <v>9924.4549180327867</v>
      </c>
      <c r="I387" s="34">
        <f>IF(AND(MONTH(A387) = MONTH(A$21), DAY(A387) = DAY(A$21)),AVERAGEIF(A$21:A386,"&gt;"&amp; A387 - _xlfn.DAYS(DATE(YEAR(A387)+1,1,1),DATE(YEAR(A387),1,1)),K$21:K386)*G$3,0)</f>
        <v>0</v>
      </c>
      <c r="J387" s="34">
        <f>SUM(I$21:I387)</f>
        <v>488.1401098901099</v>
      </c>
      <c r="K387" s="34">
        <f t="shared" si="28"/>
        <v>9918.1401098901097</v>
      </c>
    </row>
    <row r="388" spans="1:11" x14ac:dyDescent="0.25">
      <c r="A388" s="20">
        <f t="shared" si="29"/>
        <v>40546</v>
      </c>
      <c r="B388" s="33">
        <f>_xlfn.IFNA(INDEX('Ein- und Auszahlungen'!B:B,MATCH(A388,'Ein- und Auszahlungen'!A:A,0)),0)</f>
        <v>0</v>
      </c>
      <c r="C388" s="34">
        <f t="shared" si="25"/>
        <v>1.3605644818772376</v>
      </c>
      <c r="D388" s="34">
        <f>SUM(C$21:C388)</f>
        <v>503.4812821857098</v>
      </c>
      <c r="E388" s="34">
        <f t="shared" si="26"/>
        <v>9933.4812821857122</v>
      </c>
      <c r="F388" s="34">
        <f>IF(AND(OR(MONTH(A388) = MONTH(A$21), MONTH(A388) = MOD(MONTH(A$21)+6, 12)), DAY(A388) = DAY(A$21)),AVERAGEIF(A$21:A387,"&gt;"&amp; A388 - _xlfn.DAYS(A388,DATE(YEAR(A388),MONTH(A388)-6,DAY(A388))),H$21:H387)*G$3/2,0)</f>
        <v>0</v>
      </c>
      <c r="G388" s="34">
        <f>SUM(F$21:F388)</f>
        <v>494.45491803278685</v>
      </c>
      <c r="H388" s="34">
        <f t="shared" si="27"/>
        <v>9924.4549180327867</v>
      </c>
      <c r="I388" s="34">
        <f>IF(AND(MONTH(A388) = MONTH(A$21), DAY(A388) = DAY(A$21)),AVERAGEIF(A$21:A387,"&gt;"&amp; A388 - _xlfn.DAYS(DATE(YEAR(A388)+1,1,1),DATE(YEAR(A388),1,1)),K$21:K387)*G$3,0)</f>
        <v>0</v>
      </c>
      <c r="J388" s="34">
        <f>SUM(I$21:I388)</f>
        <v>488.1401098901099</v>
      </c>
      <c r="K388" s="34">
        <f t="shared" si="28"/>
        <v>9918.1401098901097</v>
      </c>
    </row>
    <row r="389" spans="1:11" x14ac:dyDescent="0.25">
      <c r="A389" s="20">
        <f t="shared" si="29"/>
        <v>40547</v>
      </c>
      <c r="B389" s="33">
        <f>_xlfn.IFNA(INDEX('Ein- und Auszahlungen'!B:B,MATCH(A389,'Ein- und Auszahlungen'!A:A,0)),0)</f>
        <v>0</v>
      </c>
      <c r="C389" s="34">
        <f t="shared" si="25"/>
        <v>1.3607508605733851</v>
      </c>
      <c r="D389" s="34">
        <f>SUM(C$21:C389)</f>
        <v>504.84203304628318</v>
      </c>
      <c r="E389" s="34">
        <f t="shared" si="26"/>
        <v>9934.842033046285</v>
      </c>
      <c r="F389" s="34">
        <f>IF(AND(OR(MONTH(A389) = MONTH(A$21), MONTH(A389) = MOD(MONTH(A$21)+6, 12)), DAY(A389) = DAY(A$21)),AVERAGEIF(A$21:A388,"&gt;"&amp; A389 - _xlfn.DAYS(A389,DATE(YEAR(A389),MONTH(A389)-6,DAY(A389))),H$21:H388)*G$3/2,0)</f>
        <v>0</v>
      </c>
      <c r="G389" s="34">
        <f>SUM(F$21:F389)</f>
        <v>494.45491803278685</v>
      </c>
      <c r="H389" s="34">
        <f t="shared" si="27"/>
        <v>9924.4549180327867</v>
      </c>
      <c r="I389" s="34">
        <f>IF(AND(MONTH(A389) = MONTH(A$21), DAY(A389) = DAY(A$21)),AVERAGEIF(A$21:A388,"&gt;"&amp; A389 - _xlfn.DAYS(DATE(YEAR(A389)+1,1,1),DATE(YEAR(A389),1,1)),K$21:K388)*G$3,0)</f>
        <v>0</v>
      </c>
      <c r="J389" s="34">
        <f>SUM(I$21:I389)</f>
        <v>488.1401098901099</v>
      </c>
      <c r="K389" s="34">
        <f t="shared" si="28"/>
        <v>9918.1401098901097</v>
      </c>
    </row>
    <row r="390" spans="1:11" x14ac:dyDescent="0.25">
      <c r="A390" s="20">
        <f t="shared" si="29"/>
        <v>40548</v>
      </c>
      <c r="B390" s="33">
        <f>_xlfn.IFNA(INDEX('Ein- und Auszahlungen'!B:B,MATCH(A390,'Ein- und Auszahlungen'!A:A,0)),0)</f>
        <v>0</v>
      </c>
      <c r="C390" s="34">
        <f t="shared" si="25"/>
        <v>1.3609372648008611</v>
      </c>
      <c r="D390" s="34">
        <f>SUM(C$21:C390)</f>
        <v>506.20297031108402</v>
      </c>
      <c r="E390" s="34">
        <f t="shared" si="26"/>
        <v>9936.2029703110857</v>
      </c>
      <c r="F390" s="34">
        <f>IF(AND(OR(MONTH(A390) = MONTH(A$21), MONTH(A390) = MOD(MONTH(A$21)+6, 12)), DAY(A390) = DAY(A$21)),AVERAGEIF(A$21:A389,"&gt;"&amp; A390 - _xlfn.DAYS(A390,DATE(YEAR(A390),MONTH(A390)-6,DAY(A390))),H$21:H389)*G$3/2,0)</f>
        <v>0</v>
      </c>
      <c r="G390" s="34">
        <f>SUM(F$21:F390)</f>
        <v>494.45491803278685</v>
      </c>
      <c r="H390" s="34">
        <f t="shared" si="27"/>
        <v>9924.4549180327867</v>
      </c>
      <c r="I390" s="34">
        <f>IF(AND(MONTH(A390) = MONTH(A$21), DAY(A390) = DAY(A$21)),AVERAGEIF(A$21:A389,"&gt;"&amp; A390 - _xlfn.DAYS(DATE(YEAR(A390)+1,1,1),DATE(YEAR(A390),1,1)),K$21:K389)*G$3,0)</f>
        <v>0</v>
      </c>
      <c r="J390" s="34">
        <f>SUM(I$21:I390)</f>
        <v>488.1401098901099</v>
      </c>
      <c r="K390" s="34">
        <f t="shared" si="28"/>
        <v>9918.1401098901097</v>
      </c>
    </row>
    <row r="391" spans="1:11" x14ac:dyDescent="0.25">
      <c r="A391" s="20">
        <f t="shared" si="29"/>
        <v>40549</v>
      </c>
      <c r="B391" s="33">
        <f>_xlfn.IFNA(INDEX('Ein- und Auszahlungen'!B:B,MATCH(A391,'Ein- und Auszahlungen'!A:A,0)),0)</f>
        <v>0</v>
      </c>
      <c r="C391" s="34">
        <f t="shared" si="25"/>
        <v>1.3611236945631626</v>
      </c>
      <c r="D391" s="34">
        <f>SUM(C$21:C391)</f>
        <v>507.56409400564718</v>
      </c>
      <c r="E391" s="34">
        <f t="shared" si="26"/>
        <v>9937.5640940056492</v>
      </c>
      <c r="F391" s="34">
        <f>IF(AND(OR(MONTH(A391) = MONTH(A$21), MONTH(A391) = MOD(MONTH(A$21)+6, 12)), DAY(A391) = DAY(A$21)),AVERAGEIF(A$21:A390,"&gt;"&amp; A391 - _xlfn.DAYS(A391,DATE(YEAR(A391),MONTH(A391)-6,DAY(A391))),H$21:H390)*G$3/2,0)</f>
        <v>0</v>
      </c>
      <c r="G391" s="34">
        <f>SUM(F$21:F391)</f>
        <v>494.45491803278685</v>
      </c>
      <c r="H391" s="34">
        <f t="shared" si="27"/>
        <v>9924.4549180327867</v>
      </c>
      <c r="I391" s="34">
        <f>IF(AND(MONTH(A391) = MONTH(A$21), DAY(A391) = DAY(A$21)),AVERAGEIF(A$21:A390,"&gt;"&amp; A391 - _xlfn.DAYS(DATE(YEAR(A391)+1,1,1),DATE(YEAR(A391),1,1)),K$21:K390)*G$3,0)</f>
        <v>0</v>
      </c>
      <c r="J391" s="34">
        <f>SUM(I$21:I391)</f>
        <v>488.1401098901099</v>
      </c>
      <c r="K391" s="34">
        <f t="shared" si="28"/>
        <v>9918.1401098901097</v>
      </c>
    </row>
    <row r="392" spans="1:11" x14ac:dyDescent="0.25">
      <c r="A392" s="20">
        <f t="shared" si="29"/>
        <v>40550</v>
      </c>
      <c r="B392" s="33">
        <f>_xlfn.IFNA(INDEX('Ein- und Auszahlungen'!B:B,MATCH(A392,'Ein- und Auszahlungen'!A:A,0)),0)</f>
        <v>0</v>
      </c>
      <c r="C392" s="34">
        <f t="shared" si="25"/>
        <v>1.3613101498637876</v>
      </c>
      <c r="D392" s="34">
        <f>SUM(C$21:C392)</f>
        <v>508.92540415551099</v>
      </c>
      <c r="E392" s="34">
        <f t="shared" si="26"/>
        <v>9938.9254041555123</v>
      </c>
      <c r="F392" s="34">
        <f>IF(AND(OR(MONTH(A392) = MONTH(A$21), MONTH(A392) = MOD(MONTH(A$21)+6, 12)), DAY(A392) = DAY(A$21)),AVERAGEIF(A$21:A391,"&gt;"&amp; A392 - _xlfn.DAYS(A392,DATE(YEAR(A392),MONTH(A392)-6,DAY(A392))),H$21:H391)*G$3/2,0)</f>
        <v>0</v>
      </c>
      <c r="G392" s="34">
        <f>SUM(F$21:F392)</f>
        <v>494.45491803278685</v>
      </c>
      <c r="H392" s="34">
        <f t="shared" si="27"/>
        <v>9924.4549180327867</v>
      </c>
      <c r="I392" s="34">
        <f>IF(AND(MONTH(A392) = MONTH(A$21), DAY(A392) = DAY(A$21)),AVERAGEIF(A$21:A391,"&gt;"&amp; A392 - _xlfn.DAYS(DATE(YEAR(A392)+1,1,1),DATE(YEAR(A392),1,1)),K$21:K391)*G$3,0)</f>
        <v>0</v>
      </c>
      <c r="J392" s="34">
        <f>SUM(I$21:I392)</f>
        <v>488.1401098901099</v>
      </c>
      <c r="K392" s="34">
        <f t="shared" si="28"/>
        <v>9918.1401098901097</v>
      </c>
    </row>
    <row r="393" spans="1:11" x14ac:dyDescent="0.25">
      <c r="A393" s="20">
        <f t="shared" si="29"/>
        <v>40551</v>
      </c>
      <c r="B393" s="33">
        <f>_xlfn.IFNA(INDEX('Ein- und Auszahlungen'!B:B,MATCH(A393,'Ein- und Auszahlungen'!A:A,0)),0)</f>
        <v>0</v>
      </c>
      <c r="C393" s="34">
        <f t="shared" si="25"/>
        <v>1.3614966307062346</v>
      </c>
      <c r="D393" s="34">
        <f>SUM(C$21:C393)</f>
        <v>510.28690078621725</v>
      </c>
      <c r="E393" s="34">
        <f t="shared" si="26"/>
        <v>9940.2869007862191</v>
      </c>
      <c r="F393" s="34">
        <f>IF(AND(OR(MONTH(A393) = MONTH(A$21), MONTH(A393) = MOD(MONTH(A$21)+6, 12)), DAY(A393) = DAY(A$21)),AVERAGEIF(A$21:A392,"&gt;"&amp; A393 - _xlfn.DAYS(A393,DATE(YEAR(A393),MONTH(A393)-6,DAY(A393))),H$21:H392)*G$3/2,0)</f>
        <v>0</v>
      </c>
      <c r="G393" s="34">
        <f>SUM(F$21:F393)</f>
        <v>494.45491803278685</v>
      </c>
      <c r="H393" s="34">
        <f t="shared" si="27"/>
        <v>9924.4549180327867</v>
      </c>
      <c r="I393" s="34">
        <f>IF(AND(MONTH(A393) = MONTH(A$21), DAY(A393) = DAY(A$21)),AVERAGEIF(A$21:A392,"&gt;"&amp; A393 - _xlfn.DAYS(DATE(YEAR(A393)+1,1,1),DATE(YEAR(A393),1,1)),K$21:K392)*G$3,0)</f>
        <v>0</v>
      </c>
      <c r="J393" s="34">
        <f>SUM(I$21:I393)</f>
        <v>488.1401098901099</v>
      </c>
      <c r="K393" s="34">
        <f t="shared" si="28"/>
        <v>9918.1401098901097</v>
      </c>
    </row>
    <row r="394" spans="1:11" x14ac:dyDescent="0.25">
      <c r="A394" s="20">
        <f t="shared" si="29"/>
        <v>40552</v>
      </c>
      <c r="B394" s="33">
        <f>_xlfn.IFNA(INDEX('Ein- und Auszahlungen'!B:B,MATCH(A394,'Ein- und Auszahlungen'!A:A,0)),0)</f>
        <v>0</v>
      </c>
      <c r="C394" s="34">
        <f t="shared" si="25"/>
        <v>1.3616831370940026</v>
      </c>
      <c r="D394" s="34">
        <f>SUM(C$21:C394)</f>
        <v>511.64858392331126</v>
      </c>
      <c r="E394" s="34">
        <f t="shared" si="26"/>
        <v>9941.6485839233137</v>
      </c>
      <c r="F394" s="34">
        <f>IF(AND(OR(MONTH(A394) = MONTH(A$21), MONTH(A394) = MOD(MONTH(A$21)+6, 12)), DAY(A394) = DAY(A$21)),AVERAGEIF(A$21:A393,"&gt;"&amp; A394 - _xlfn.DAYS(A394,DATE(YEAR(A394),MONTH(A394)-6,DAY(A394))),H$21:H393)*G$3/2,0)</f>
        <v>0</v>
      </c>
      <c r="G394" s="34">
        <f>SUM(F$21:F394)</f>
        <v>494.45491803278685</v>
      </c>
      <c r="H394" s="34">
        <f t="shared" si="27"/>
        <v>9924.4549180327867</v>
      </c>
      <c r="I394" s="34">
        <f>IF(AND(MONTH(A394) = MONTH(A$21), DAY(A394) = DAY(A$21)),AVERAGEIF(A$21:A393,"&gt;"&amp; A394 - _xlfn.DAYS(DATE(YEAR(A394)+1,1,1),DATE(YEAR(A394),1,1)),K$21:K393)*G$3,0)</f>
        <v>0</v>
      </c>
      <c r="J394" s="34">
        <f>SUM(I$21:I394)</f>
        <v>488.1401098901099</v>
      </c>
      <c r="K394" s="34">
        <f t="shared" si="28"/>
        <v>9918.1401098901097</v>
      </c>
    </row>
    <row r="395" spans="1:11" x14ac:dyDescent="0.25">
      <c r="A395" s="20">
        <f t="shared" si="29"/>
        <v>40553</v>
      </c>
      <c r="B395" s="33">
        <f>_xlfn.IFNA(INDEX('Ein- und Auszahlungen'!B:B,MATCH(A395,'Ein- und Auszahlungen'!A:A,0)),0)</f>
        <v>0</v>
      </c>
      <c r="C395" s="34">
        <f t="shared" si="25"/>
        <v>1.3618696690305909</v>
      </c>
      <c r="D395" s="34">
        <f>SUM(C$21:C395)</f>
        <v>513.01045359234183</v>
      </c>
      <c r="E395" s="34">
        <f t="shared" si="26"/>
        <v>9943.0104535923438</v>
      </c>
      <c r="F395" s="34">
        <f>IF(AND(OR(MONTH(A395) = MONTH(A$21), MONTH(A395) = MOD(MONTH(A$21)+6, 12)), DAY(A395) = DAY(A$21)),AVERAGEIF(A$21:A394,"&gt;"&amp; A395 - _xlfn.DAYS(A395,DATE(YEAR(A395),MONTH(A395)-6,DAY(A395))),H$21:H394)*G$3/2,0)</f>
        <v>0</v>
      </c>
      <c r="G395" s="34">
        <f>SUM(F$21:F395)</f>
        <v>494.45491803278685</v>
      </c>
      <c r="H395" s="34">
        <f t="shared" si="27"/>
        <v>9924.4549180327867</v>
      </c>
      <c r="I395" s="34">
        <f>IF(AND(MONTH(A395) = MONTH(A$21), DAY(A395) = DAY(A$21)),AVERAGEIF(A$21:A394,"&gt;"&amp; A395 - _xlfn.DAYS(DATE(YEAR(A395)+1,1,1),DATE(YEAR(A395),1,1)),K$21:K394)*G$3,0)</f>
        <v>0</v>
      </c>
      <c r="J395" s="34">
        <f>SUM(I$21:I395)</f>
        <v>488.1401098901099</v>
      </c>
      <c r="K395" s="34">
        <f t="shared" si="28"/>
        <v>9918.1401098901097</v>
      </c>
    </row>
    <row r="396" spans="1:11" x14ac:dyDescent="0.25">
      <c r="A396" s="20">
        <f t="shared" si="29"/>
        <v>40554</v>
      </c>
      <c r="B396" s="33">
        <f>_xlfn.IFNA(INDEX('Ein- und Auszahlungen'!B:B,MATCH(A396,'Ein- und Auszahlungen'!A:A,0)),0)</f>
        <v>0</v>
      </c>
      <c r="C396" s="34">
        <f t="shared" si="25"/>
        <v>1.3620562265194993</v>
      </c>
      <c r="D396" s="34">
        <f>SUM(C$21:C396)</f>
        <v>514.37250981886132</v>
      </c>
      <c r="E396" s="34">
        <f t="shared" si="26"/>
        <v>9944.3725098188625</v>
      </c>
      <c r="F396" s="34">
        <f>IF(AND(OR(MONTH(A396) = MONTH(A$21), MONTH(A396) = MOD(MONTH(A$21)+6, 12)), DAY(A396) = DAY(A$21)),AVERAGEIF(A$21:A395,"&gt;"&amp; A396 - _xlfn.DAYS(A396,DATE(YEAR(A396),MONTH(A396)-6,DAY(A396))),H$21:H395)*G$3/2,0)</f>
        <v>0</v>
      </c>
      <c r="G396" s="34">
        <f>SUM(F$21:F396)</f>
        <v>494.45491803278685</v>
      </c>
      <c r="H396" s="34">
        <f t="shared" si="27"/>
        <v>9924.4549180327867</v>
      </c>
      <c r="I396" s="34">
        <f>IF(AND(MONTH(A396) = MONTH(A$21), DAY(A396) = DAY(A$21)),AVERAGEIF(A$21:A395,"&gt;"&amp; A396 - _xlfn.DAYS(DATE(YEAR(A396)+1,1,1),DATE(YEAR(A396),1,1)),K$21:K395)*G$3,0)</f>
        <v>0</v>
      </c>
      <c r="J396" s="34">
        <f>SUM(I$21:I396)</f>
        <v>488.1401098901099</v>
      </c>
      <c r="K396" s="34">
        <f t="shared" si="28"/>
        <v>9918.1401098901097</v>
      </c>
    </row>
    <row r="397" spans="1:11" x14ac:dyDescent="0.25">
      <c r="A397" s="20">
        <f t="shared" si="29"/>
        <v>40555</v>
      </c>
      <c r="B397" s="33">
        <f>_xlfn.IFNA(INDEX('Ein- und Auszahlungen'!B:B,MATCH(A397,'Ein- und Auszahlungen'!A:A,0)),0)</f>
        <v>0</v>
      </c>
      <c r="C397" s="34">
        <f t="shared" si="25"/>
        <v>1.3622428095642278</v>
      </c>
      <c r="D397" s="34">
        <f>SUM(C$21:C397)</f>
        <v>515.73475262842555</v>
      </c>
      <c r="E397" s="34">
        <f t="shared" si="26"/>
        <v>9945.7347526284266</v>
      </c>
      <c r="F397" s="34">
        <f>IF(AND(OR(MONTH(A397) = MONTH(A$21), MONTH(A397) = MOD(MONTH(A$21)+6, 12)), DAY(A397) = DAY(A$21)),AVERAGEIF(A$21:A396,"&gt;"&amp; A397 - _xlfn.DAYS(A397,DATE(YEAR(A397),MONTH(A397)-6,DAY(A397))),H$21:H396)*G$3/2,0)</f>
        <v>0</v>
      </c>
      <c r="G397" s="34">
        <f>SUM(F$21:F397)</f>
        <v>494.45491803278685</v>
      </c>
      <c r="H397" s="34">
        <f t="shared" si="27"/>
        <v>9924.4549180327867</v>
      </c>
      <c r="I397" s="34">
        <f>IF(AND(MONTH(A397) = MONTH(A$21), DAY(A397) = DAY(A$21)),AVERAGEIF(A$21:A396,"&gt;"&amp; A397 - _xlfn.DAYS(DATE(YEAR(A397)+1,1,1),DATE(YEAR(A397),1,1)),K$21:K396)*G$3,0)</f>
        <v>0</v>
      </c>
      <c r="J397" s="34">
        <f>SUM(I$21:I397)</f>
        <v>488.1401098901099</v>
      </c>
      <c r="K397" s="34">
        <f t="shared" si="28"/>
        <v>9918.1401098901097</v>
      </c>
    </row>
    <row r="398" spans="1:11" x14ac:dyDescent="0.25">
      <c r="A398" s="20">
        <f t="shared" si="29"/>
        <v>40556</v>
      </c>
      <c r="B398" s="33">
        <f>_xlfn.IFNA(INDEX('Ein- und Auszahlungen'!B:B,MATCH(A398,'Ein- und Auszahlungen'!A:A,0)),0)</f>
        <v>0</v>
      </c>
      <c r="C398" s="34">
        <f t="shared" si="25"/>
        <v>1.3624294181682777</v>
      </c>
      <c r="D398" s="34">
        <f>SUM(C$21:C398)</f>
        <v>517.09718204659384</v>
      </c>
      <c r="E398" s="34">
        <f t="shared" si="26"/>
        <v>9947.0971820465948</v>
      </c>
      <c r="F398" s="34">
        <f>IF(AND(OR(MONTH(A398) = MONTH(A$21), MONTH(A398) = MOD(MONTH(A$21)+6, 12)), DAY(A398) = DAY(A$21)),AVERAGEIF(A$21:A397,"&gt;"&amp; A398 - _xlfn.DAYS(A398,DATE(YEAR(A398),MONTH(A398)-6,DAY(A398))),H$21:H397)*G$3/2,0)</f>
        <v>0</v>
      </c>
      <c r="G398" s="34">
        <f>SUM(F$21:F398)</f>
        <v>494.45491803278685</v>
      </c>
      <c r="H398" s="34">
        <f t="shared" si="27"/>
        <v>9924.4549180327867</v>
      </c>
      <c r="I398" s="34">
        <f>IF(AND(MONTH(A398) = MONTH(A$21), DAY(A398) = DAY(A$21)),AVERAGEIF(A$21:A397,"&gt;"&amp; A398 - _xlfn.DAYS(DATE(YEAR(A398)+1,1,1),DATE(YEAR(A398),1,1)),K$21:K397)*G$3,0)</f>
        <v>0</v>
      </c>
      <c r="J398" s="34">
        <f>SUM(I$21:I398)</f>
        <v>488.1401098901099</v>
      </c>
      <c r="K398" s="34">
        <f t="shared" si="28"/>
        <v>9918.1401098901097</v>
      </c>
    </row>
    <row r="399" spans="1:11" x14ac:dyDescent="0.25">
      <c r="A399" s="20">
        <f t="shared" si="29"/>
        <v>40557</v>
      </c>
      <c r="B399" s="33">
        <f>_xlfn.IFNA(INDEX('Ein- und Auszahlungen'!B:B,MATCH(A399,'Ein- und Auszahlungen'!A:A,0)),0)</f>
        <v>0</v>
      </c>
      <c r="C399" s="34">
        <f t="shared" si="25"/>
        <v>1.36261605233515</v>
      </c>
      <c r="D399" s="34">
        <f>SUM(C$21:C399)</f>
        <v>518.45979809892901</v>
      </c>
      <c r="E399" s="34">
        <f t="shared" si="26"/>
        <v>9948.4597980989292</v>
      </c>
      <c r="F399" s="34">
        <f>IF(AND(OR(MONTH(A399) = MONTH(A$21), MONTH(A399) = MOD(MONTH(A$21)+6, 12)), DAY(A399) = DAY(A$21)),AVERAGEIF(A$21:A398,"&gt;"&amp; A399 - _xlfn.DAYS(A399,DATE(YEAR(A399),MONTH(A399)-6,DAY(A399))),H$21:H398)*G$3/2,0)</f>
        <v>0</v>
      </c>
      <c r="G399" s="34">
        <f>SUM(F$21:F399)</f>
        <v>494.45491803278685</v>
      </c>
      <c r="H399" s="34">
        <f t="shared" si="27"/>
        <v>9924.4549180327867</v>
      </c>
      <c r="I399" s="34">
        <f>IF(AND(MONTH(A399) = MONTH(A$21), DAY(A399) = DAY(A$21)),AVERAGEIF(A$21:A398,"&gt;"&amp; A399 - _xlfn.DAYS(DATE(YEAR(A399)+1,1,1),DATE(YEAR(A399),1,1)),K$21:K398)*G$3,0)</f>
        <v>0</v>
      </c>
      <c r="J399" s="34">
        <f>SUM(I$21:I399)</f>
        <v>488.1401098901099</v>
      </c>
      <c r="K399" s="34">
        <f t="shared" si="28"/>
        <v>9918.1401098901097</v>
      </c>
    </row>
    <row r="400" spans="1:11" x14ac:dyDescent="0.25">
      <c r="A400" s="20">
        <f t="shared" si="29"/>
        <v>40558</v>
      </c>
      <c r="B400" s="33">
        <f>_xlfn.IFNA(INDEX('Ein- und Auszahlungen'!B:B,MATCH(A400,'Ein- und Auszahlungen'!A:A,0)),0)</f>
        <v>0</v>
      </c>
      <c r="C400" s="34">
        <f t="shared" si="25"/>
        <v>1.3628027120683466</v>
      </c>
      <c r="D400" s="34">
        <f>SUM(C$21:C400)</f>
        <v>519.82260081099741</v>
      </c>
      <c r="E400" s="34">
        <f t="shared" si="26"/>
        <v>9949.8226008109978</v>
      </c>
      <c r="F400" s="34">
        <f>IF(AND(OR(MONTH(A400) = MONTH(A$21), MONTH(A400) = MOD(MONTH(A$21)+6, 12)), DAY(A400) = DAY(A$21)),AVERAGEIF(A$21:A399,"&gt;"&amp; A400 - _xlfn.DAYS(A400,DATE(YEAR(A400),MONTH(A400)-6,DAY(A400))),H$21:H399)*G$3/2,0)</f>
        <v>0</v>
      </c>
      <c r="G400" s="34">
        <f>SUM(F$21:F400)</f>
        <v>494.45491803278685</v>
      </c>
      <c r="H400" s="34">
        <f t="shared" si="27"/>
        <v>9924.4549180327867</v>
      </c>
      <c r="I400" s="34">
        <f>IF(AND(MONTH(A400) = MONTH(A$21), DAY(A400) = DAY(A$21)),AVERAGEIF(A$21:A399,"&gt;"&amp; A400 - _xlfn.DAYS(DATE(YEAR(A400)+1,1,1),DATE(YEAR(A400),1,1)),K$21:K399)*G$3,0)</f>
        <v>0</v>
      </c>
      <c r="J400" s="34">
        <f>SUM(I$21:I400)</f>
        <v>488.1401098901099</v>
      </c>
      <c r="K400" s="34">
        <f t="shared" si="28"/>
        <v>9918.1401098901097</v>
      </c>
    </row>
    <row r="401" spans="1:11" x14ac:dyDescent="0.25">
      <c r="A401" s="20">
        <f t="shared" si="29"/>
        <v>40559</v>
      </c>
      <c r="B401" s="33">
        <f>_xlfn.IFNA(INDEX('Ein- und Auszahlungen'!B:B,MATCH(A401,'Ein- und Auszahlungen'!A:A,0)),0)</f>
        <v>0</v>
      </c>
      <c r="C401" s="34">
        <f t="shared" si="25"/>
        <v>1.3629893973713696</v>
      </c>
      <c r="D401" s="34">
        <f>SUM(C$21:C401)</f>
        <v>521.18559020836881</v>
      </c>
      <c r="E401" s="34">
        <f t="shared" si="26"/>
        <v>9951.1855902083698</v>
      </c>
      <c r="F401" s="34">
        <f>IF(AND(OR(MONTH(A401) = MONTH(A$21), MONTH(A401) = MOD(MONTH(A$21)+6, 12)), DAY(A401) = DAY(A$21)),AVERAGEIF(A$21:A400,"&gt;"&amp; A401 - _xlfn.DAYS(A401,DATE(YEAR(A401),MONTH(A401)-6,DAY(A401))),H$21:H400)*G$3/2,0)</f>
        <v>0</v>
      </c>
      <c r="G401" s="34">
        <f>SUM(F$21:F401)</f>
        <v>494.45491803278685</v>
      </c>
      <c r="H401" s="34">
        <f t="shared" si="27"/>
        <v>9924.4549180327867</v>
      </c>
      <c r="I401" s="34">
        <f>IF(AND(MONTH(A401) = MONTH(A$21), DAY(A401) = DAY(A$21)),AVERAGEIF(A$21:A400,"&gt;"&amp; A401 - _xlfn.DAYS(DATE(YEAR(A401)+1,1,1),DATE(YEAR(A401),1,1)),K$21:K400)*G$3,0)</f>
        <v>0</v>
      </c>
      <c r="J401" s="34">
        <f>SUM(I$21:I401)</f>
        <v>488.1401098901099</v>
      </c>
      <c r="K401" s="34">
        <f t="shared" si="28"/>
        <v>9918.1401098901097</v>
      </c>
    </row>
    <row r="402" spans="1:11" x14ac:dyDescent="0.25">
      <c r="A402" s="20">
        <f t="shared" si="29"/>
        <v>40560</v>
      </c>
      <c r="B402" s="33">
        <f>_xlfn.IFNA(INDEX('Ein- und Auszahlungen'!B:B,MATCH(A402,'Ein- und Auszahlungen'!A:A,0)),0)</f>
        <v>0</v>
      </c>
      <c r="C402" s="34">
        <f t="shared" si="25"/>
        <v>1.3631761082477218</v>
      </c>
      <c r="D402" s="34">
        <f>SUM(C$21:C402)</f>
        <v>522.54876631661648</v>
      </c>
      <c r="E402" s="34">
        <f t="shared" si="26"/>
        <v>9952.5487663166168</v>
      </c>
      <c r="F402" s="34">
        <f>IF(AND(OR(MONTH(A402) = MONTH(A$21), MONTH(A402) = MOD(MONTH(A$21)+6, 12)), DAY(A402) = DAY(A$21)),AVERAGEIF(A$21:A401,"&gt;"&amp; A402 - _xlfn.DAYS(A402,DATE(YEAR(A402),MONTH(A402)-6,DAY(A402))),H$21:H401)*G$3/2,0)</f>
        <v>0</v>
      </c>
      <c r="G402" s="34">
        <f>SUM(F$21:F402)</f>
        <v>494.45491803278685</v>
      </c>
      <c r="H402" s="34">
        <f t="shared" si="27"/>
        <v>9924.4549180327867</v>
      </c>
      <c r="I402" s="34">
        <f>IF(AND(MONTH(A402) = MONTH(A$21), DAY(A402) = DAY(A$21)),AVERAGEIF(A$21:A401,"&gt;"&amp; A402 - _xlfn.DAYS(DATE(YEAR(A402)+1,1,1),DATE(YEAR(A402),1,1)),K$21:K401)*G$3,0)</f>
        <v>0</v>
      </c>
      <c r="J402" s="34">
        <f>SUM(I$21:I402)</f>
        <v>488.1401098901099</v>
      </c>
      <c r="K402" s="34">
        <f t="shared" si="28"/>
        <v>9918.1401098901097</v>
      </c>
    </row>
    <row r="403" spans="1:11" x14ac:dyDescent="0.25">
      <c r="A403" s="20">
        <f t="shared" si="29"/>
        <v>40561</v>
      </c>
      <c r="B403" s="33">
        <f>_xlfn.IFNA(INDEX('Ein- und Auszahlungen'!B:B,MATCH(A403,'Ein- und Auszahlungen'!A:A,0)),0)</f>
        <v>0</v>
      </c>
      <c r="C403" s="34">
        <f t="shared" si="25"/>
        <v>1.3633628447009065</v>
      </c>
      <c r="D403" s="34">
        <f>SUM(C$21:C403)</f>
        <v>523.91212916131735</v>
      </c>
      <c r="E403" s="34">
        <f t="shared" si="26"/>
        <v>9953.9121291613174</v>
      </c>
      <c r="F403" s="34">
        <f>IF(AND(OR(MONTH(A403) = MONTH(A$21), MONTH(A403) = MOD(MONTH(A$21)+6, 12)), DAY(A403) = DAY(A$21)),AVERAGEIF(A$21:A402,"&gt;"&amp; A403 - _xlfn.DAYS(A403,DATE(YEAR(A403),MONTH(A403)-6,DAY(A403))),H$21:H402)*G$3/2,0)</f>
        <v>0</v>
      </c>
      <c r="G403" s="34">
        <f>SUM(F$21:F403)</f>
        <v>494.45491803278685</v>
      </c>
      <c r="H403" s="34">
        <f t="shared" si="27"/>
        <v>9924.4549180327867</v>
      </c>
      <c r="I403" s="34">
        <f>IF(AND(MONTH(A403) = MONTH(A$21), DAY(A403) = DAY(A$21)),AVERAGEIF(A$21:A402,"&gt;"&amp; A403 - _xlfn.DAYS(DATE(YEAR(A403)+1,1,1),DATE(YEAR(A403),1,1)),K$21:K402)*G$3,0)</f>
        <v>0</v>
      </c>
      <c r="J403" s="34">
        <f>SUM(I$21:I403)</f>
        <v>488.1401098901099</v>
      </c>
      <c r="K403" s="34">
        <f t="shared" si="28"/>
        <v>9918.1401098901097</v>
      </c>
    </row>
    <row r="404" spans="1:11" x14ac:dyDescent="0.25">
      <c r="A404" s="20">
        <f t="shared" si="29"/>
        <v>40562</v>
      </c>
      <c r="B404" s="33">
        <f>_xlfn.IFNA(INDEX('Ein- und Auszahlungen'!B:B,MATCH(A404,'Ein- und Auszahlungen'!A:A,0)),0)</f>
        <v>0</v>
      </c>
      <c r="C404" s="34">
        <f t="shared" si="25"/>
        <v>1.363549606734427</v>
      </c>
      <c r="D404" s="34">
        <f>SUM(C$21:C404)</f>
        <v>525.27567876805176</v>
      </c>
      <c r="E404" s="34">
        <f t="shared" si="26"/>
        <v>9955.2756787680519</v>
      </c>
      <c r="F404" s="34">
        <f>IF(AND(OR(MONTH(A404) = MONTH(A$21), MONTH(A404) = MOD(MONTH(A$21)+6, 12)), DAY(A404) = DAY(A$21)),AVERAGEIF(A$21:A403,"&gt;"&amp; A404 - _xlfn.DAYS(A404,DATE(YEAR(A404),MONTH(A404)-6,DAY(A404))),H$21:H403)*G$3/2,0)</f>
        <v>0</v>
      </c>
      <c r="G404" s="34">
        <f>SUM(F$21:F404)</f>
        <v>494.45491803278685</v>
      </c>
      <c r="H404" s="34">
        <f t="shared" si="27"/>
        <v>9924.4549180327867</v>
      </c>
      <c r="I404" s="34">
        <f>IF(AND(MONTH(A404) = MONTH(A$21), DAY(A404) = DAY(A$21)),AVERAGEIF(A$21:A403,"&gt;"&amp; A404 - _xlfn.DAYS(DATE(YEAR(A404)+1,1,1),DATE(YEAR(A404),1,1)),K$21:K403)*G$3,0)</f>
        <v>0</v>
      </c>
      <c r="J404" s="34">
        <f>SUM(I$21:I404)</f>
        <v>488.1401098901099</v>
      </c>
      <c r="K404" s="34">
        <f t="shared" si="28"/>
        <v>9918.1401098901097</v>
      </c>
    </row>
    <row r="405" spans="1:11" x14ac:dyDescent="0.25">
      <c r="A405" s="20">
        <f t="shared" si="29"/>
        <v>40563</v>
      </c>
      <c r="B405" s="33">
        <f>_xlfn.IFNA(INDEX('Ein- und Auszahlungen'!B:B,MATCH(A405,'Ein- und Auszahlungen'!A:A,0)),0)</f>
        <v>0</v>
      </c>
      <c r="C405" s="34">
        <f t="shared" si="25"/>
        <v>1.363736394351788</v>
      </c>
      <c r="D405" s="34">
        <f>SUM(C$21:C405)</f>
        <v>526.63941516240357</v>
      </c>
      <c r="E405" s="34">
        <f t="shared" si="26"/>
        <v>9956.6394151624045</v>
      </c>
      <c r="F405" s="34">
        <f>IF(AND(OR(MONTH(A405) = MONTH(A$21), MONTH(A405) = MOD(MONTH(A$21)+6, 12)), DAY(A405) = DAY(A$21)),AVERAGEIF(A$21:A404,"&gt;"&amp; A405 - _xlfn.DAYS(A405,DATE(YEAR(A405),MONTH(A405)-6,DAY(A405))),H$21:H404)*G$3/2,0)</f>
        <v>0</v>
      </c>
      <c r="G405" s="34">
        <f>SUM(F$21:F405)</f>
        <v>494.45491803278685</v>
      </c>
      <c r="H405" s="34">
        <f t="shared" si="27"/>
        <v>9924.4549180327867</v>
      </c>
      <c r="I405" s="34">
        <f>IF(AND(MONTH(A405) = MONTH(A$21), DAY(A405) = DAY(A$21)),AVERAGEIF(A$21:A404,"&gt;"&amp; A405 - _xlfn.DAYS(DATE(YEAR(A405)+1,1,1),DATE(YEAR(A405),1,1)),K$21:K404)*G$3,0)</f>
        <v>0</v>
      </c>
      <c r="J405" s="34">
        <f>SUM(I$21:I405)</f>
        <v>488.1401098901099</v>
      </c>
      <c r="K405" s="34">
        <f t="shared" si="28"/>
        <v>9918.1401098901097</v>
      </c>
    </row>
    <row r="406" spans="1:11" x14ac:dyDescent="0.25">
      <c r="A406" s="20">
        <f t="shared" si="29"/>
        <v>40564</v>
      </c>
      <c r="B406" s="33">
        <f>_xlfn.IFNA(INDEX('Ein- und Auszahlungen'!B:B,MATCH(A406,'Ein- und Auszahlungen'!A:A,0)),0)</f>
        <v>0</v>
      </c>
      <c r="C406" s="34">
        <f t="shared" ref="C406:C469" si="30">E405*G$3/_xlfn.DAYS(DATE(YEAR(A406)+1,1,1),DATE(YEAR(A406),1,1))</f>
        <v>1.3639232075564938</v>
      </c>
      <c r="D406" s="34">
        <f>SUM(C$21:C406)</f>
        <v>528.00333836996003</v>
      </c>
      <c r="E406" s="34">
        <f t="shared" ref="E406:E469" si="31">C406+E405 + $B406</f>
        <v>9958.0033383699611</v>
      </c>
      <c r="F406" s="34">
        <f>IF(AND(OR(MONTH(A406) = MONTH(A$21), MONTH(A406) = MOD(MONTH(A$21)+6, 12)), DAY(A406) = DAY(A$21)),AVERAGEIF(A$21:A405,"&gt;"&amp; A406 - _xlfn.DAYS(A406,DATE(YEAR(A406),MONTH(A406)-6,DAY(A406))),H$21:H405)*G$3/2,0)</f>
        <v>0</v>
      </c>
      <c r="G406" s="34">
        <f>SUM(F$21:F406)</f>
        <v>494.45491803278685</v>
      </c>
      <c r="H406" s="34">
        <f t="shared" ref="H406:H469" si="32">F406+H405 + $B406</f>
        <v>9924.4549180327867</v>
      </c>
      <c r="I406" s="34">
        <f>IF(AND(MONTH(A406) = MONTH(A$21), DAY(A406) = DAY(A$21)),AVERAGEIF(A$21:A405,"&gt;"&amp; A406 - _xlfn.DAYS(DATE(YEAR(A406)+1,1,1),DATE(YEAR(A406),1,1)),K$21:K405)*G$3,0)</f>
        <v>0</v>
      </c>
      <c r="J406" s="34">
        <f>SUM(I$21:I406)</f>
        <v>488.1401098901099</v>
      </c>
      <c r="K406" s="34">
        <f t="shared" ref="K406:K469" si="33">I406+K405+$B406</f>
        <v>9918.1401098901097</v>
      </c>
    </row>
    <row r="407" spans="1:11" x14ac:dyDescent="0.25">
      <c r="A407" s="20">
        <f t="shared" ref="A407:A470" si="34">A406+1</f>
        <v>40565</v>
      </c>
      <c r="B407" s="33">
        <f>_xlfn.IFNA(INDEX('Ein- und Auszahlungen'!B:B,MATCH(A407,'Ein- und Auszahlungen'!A:A,0)),0)</f>
        <v>0</v>
      </c>
      <c r="C407" s="34">
        <f t="shared" si="30"/>
        <v>1.3641100463520495</v>
      </c>
      <c r="D407" s="34">
        <f>SUM(C$21:C407)</f>
        <v>529.36744841631207</v>
      </c>
      <c r="E407" s="34">
        <f t="shared" si="31"/>
        <v>9959.367448416313</v>
      </c>
      <c r="F407" s="34">
        <f>IF(AND(OR(MONTH(A407) = MONTH(A$21), MONTH(A407) = MOD(MONTH(A$21)+6, 12)), DAY(A407) = DAY(A$21)),AVERAGEIF(A$21:A406,"&gt;"&amp; A407 - _xlfn.DAYS(A407,DATE(YEAR(A407),MONTH(A407)-6,DAY(A407))),H$21:H406)*G$3/2,0)</f>
        <v>0</v>
      </c>
      <c r="G407" s="34">
        <f>SUM(F$21:F407)</f>
        <v>494.45491803278685</v>
      </c>
      <c r="H407" s="34">
        <f t="shared" si="32"/>
        <v>9924.4549180327867</v>
      </c>
      <c r="I407" s="34">
        <f>IF(AND(MONTH(A407) = MONTH(A$21), DAY(A407) = DAY(A$21)),AVERAGEIF(A$21:A406,"&gt;"&amp; A407 - _xlfn.DAYS(DATE(YEAR(A407)+1,1,1),DATE(YEAR(A407),1,1)),K$21:K406)*G$3,0)</f>
        <v>0</v>
      </c>
      <c r="J407" s="34">
        <f>SUM(I$21:I407)</f>
        <v>488.1401098901099</v>
      </c>
      <c r="K407" s="34">
        <f t="shared" si="33"/>
        <v>9918.1401098901097</v>
      </c>
    </row>
    <row r="408" spans="1:11" x14ac:dyDescent="0.25">
      <c r="A408" s="20">
        <f t="shared" si="34"/>
        <v>40566</v>
      </c>
      <c r="B408" s="33">
        <f>_xlfn.IFNA(INDEX('Ein- und Auszahlungen'!B:B,MATCH(A408,'Ein- und Auszahlungen'!A:A,0)),0)</f>
        <v>0</v>
      </c>
      <c r="C408" s="34">
        <f t="shared" si="30"/>
        <v>1.3642969107419607</v>
      </c>
      <c r="D408" s="34">
        <f>SUM(C$21:C408)</f>
        <v>530.731745327054</v>
      </c>
      <c r="E408" s="34">
        <f t="shared" si="31"/>
        <v>9960.7317453270553</v>
      </c>
      <c r="F408" s="34">
        <f>IF(AND(OR(MONTH(A408) = MONTH(A$21), MONTH(A408) = MOD(MONTH(A$21)+6, 12)), DAY(A408) = DAY(A$21)),AVERAGEIF(A$21:A407,"&gt;"&amp; A408 - _xlfn.DAYS(A408,DATE(YEAR(A408),MONTH(A408)-6,DAY(A408))),H$21:H407)*G$3/2,0)</f>
        <v>0</v>
      </c>
      <c r="G408" s="34">
        <f>SUM(F$21:F408)</f>
        <v>494.45491803278685</v>
      </c>
      <c r="H408" s="34">
        <f t="shared" si="32"/>
        <v>9924.4549180327867</v>
      </c>
      <c r="I408" s="34">
        <f>IF(AND(MONTH(A408) = MONTH(A$21), DAY(A408) = DAY(A$21)),AVERAGEIF(A$21:A407,"&gt;"&amp; A408 - _xlfn.DAYS(DATE(YEAR(A408)+1,1,1),DATE(YEAR(A408),1,1)),K$21:K407)*G$3,0)</f>
        <v>0</v>
      </c>
      <c r="J408" s="34">
        <f>SUM(I$21:I408)</f>
        <v>488.1401098901099</v>
      </c>
      <c r="K408" s="34">
        <f t="shared" si="33"/>
        <v>9918.1401098901097</v>
      </c>
    </row>
    <row r="409" spans="1:11" x14ac:dyDescent="0.25">
      <c r="A409" s="20">
        <f t="shared" si="34"/>
        <v>40567</v>
      </c>
      <c r="B409" s="33">
        <f>_xlfn.IFNA(INDEX('Ein- und Auszahlungen'!B:B,MATCH(A409,'Ein- und Auszahlungen'!A:A,0)),0)</f>
        <v>0</v>
      </c>
      <c r="C409" s="34">
        <f t="shared" si="30"/>
        <v>1.3644838007297337</v>
      </c>
      <c r="D409" s="34">
        <f>SUM(C$21:C409)</f>
        <v>532.09622912778377</v>
      </c>
      <c r="E409" s="34">
        <f t="shared" si="31"/>
        <v>9962.0962291277847</v>
      </c>
      <c r="F409" s="34">
        <f>IF(AND(OR(MONTH(A409) = MONTH(A$21), MONTH(A409) = MOD(MONTH(A$21)+6, 12)), DAY(A409) = DAY(A$21)),AVERAGEIF(A$21:A408,"&gt;"&amp; A409 - _xlfn.DAYS(A409,DATE(YEAR(A409),MONTH(A409)-6,DAY(A409))),H$21:H408)*G$3/2,0)</f>
        <v>0</v>
      </c>
      <c r="G409" s="34">
        <f>SUM(F$21:F409)</f>
        <v>494.45491803278685</v>
      </c>
      <c r="H409" s="34">
        <f t="shared" si="32"/>
        <v>9924.4549180327867</v>
      </c>
      <c r="I409" s="34">
        <f>IF(AND(MONTH(A409) = MONTH(A$21), DAY(A409) = DAY(A$21)),AVERAGEIF(A$21:A408,"&gt;"&amp; A409 - _xlfn.DAYS(DATE(YEAR(A409)+1,1,1),DATE(YEAR(A409),1,1)),K$21:K408)*G$3,0)</f>
        <v>0</v>
      </c>
      <c r="J409" s="34">
        <f>SUM(I$21:I409)</f>
        <v>488.1401098901099</v>
      </c>
      <c r="K409" s="34">
        <f t="shared" si="33"/>
        <v>9918.1401098901097</v>
      </c>
    </row>
    <row r="410" spans="1:11" x14ac:dyDescent="0.25">
      <c r="A410" s="20">
        <f t="shared" si="34"/>
        <v>40568</v>
      </c>
      <c r="B410" s="33">
        <f>_xlfn.IFNA(INDEX('Ein- und Auszahlungen'!B:B,MATCH(A410,'Ein- und Auszahlungen'!A:A,0)),0)</f>
        <v>0</v>
      </c>
      <c r="C410" s="34">
        <f t="shared" si="30"/>
        <v>1.3646707163188747</v>
      </c>
      <c r="D410" s="34">
        <f>SUM(C$21:C410)</f>
        <v>533.46089984410264</v>
      </c>
      <c r="E410" s="34">
        <f t="shared" si="31"/>
        <v>9963.4608998441036</v>
      </c>
      <c r="F410" s="34">
        <f>IF(AND(OR(MONTH(A410) = MONTH(A$21), MONTH(A410) = MOD(MONTH(A$21)+6, 12)), DAY(A410) = DAY(A$21)),AVERAGEIF(A$21:A409,"&gt;"&amp; A410 - _xlfn.DAYS(A410,DATE(YEAR(A410),MONTH(A410)-6,DAY(A410))),H$21:H409)*G$3/2,0)</f>
        <v>0</v>
      </c>
      <c r="G410" s="34">
        <f>SUM(F$21:F410)</f>
        <v>494.45491803278685</v>
      </c>
      <c r="H410" s="34">
        <f t="shared" si="32"/>
        <v>9924.4549180327867</v>
      </c>
      <c r="I410" s="34">
        <f>IF(AND(MONTH(A410) = MONTH(A$21), DAY(A410) = DAY(A$21)),AVERAGEIF(A$21:A409,"&gt;"&amp; A410 - _xlfn.DAYS(DATE(YEAR(A410)+1,1,1),DATE(YEAR(A410),1,1)),K$21:K409)*G$3,0)</f>
        <v>0</v>
      </c>
      <c r="J410" s="34">
        <f>SUM(I$21:I410)</f>
        <v>488.1401098901099</v>
      </c>
      <c r="K410" s="34">
        <f t="shared" si="33"/>
        <v>9918.1401098901097</v>
      </c>
    </row>
    <row r="411" spans="1:11" x14ac:dyDescent="0.25">
      <c r="A411" s="20">
        <f t="shared" si="34"/>
        <v>40569</v>
      </c>
      <c r="B411" s="33">
        <f>_xlfn.IFNA(INDEX('Ein- und Auszahlungen'!B:B,MATCH(A411,'Ein- und Auszahlungen'!A:A,0)),0)</f>
        <v>0</v>
      </c>
      <c r="C411" s="34">
        <f t="shared" si="30"/>
        <v>1.3648576575128908</v>
      </c>
      <c r="D411" s="34">
        <f>SUM(C$21:C411)</f>
        <v>534.8257575016155</v>
      </c>
      <c r="E411" s="34">
        <f t="shared" si="31"/>
        <v>9964.825757501616</v>
      </c>
      <c r="F411" s="34">
        <f>IF(AND(OR(MONTH(A411) = MONTH(A$21), MONTH(A411) = MOD(MONTH(A$21)+6, 12)), DAY(A411) = DAY(A$21)),AVERAGEIF(A$21:A410,"&gt;"&amp; A411 - _xlfn.DAYS(A411,DATE(YEAR(A411),MONTH(A411)-6,DAY(A411))),H$21:H410)*G$3/2,0)</f>
        <v>0</v>
      </c>
      <c r="G411" s="34">
        <f>SUM(F$21:F411)</f>
        <v>494.45491803278685</v>
      </c>
      <c r="H411" s="34">
        <f t="shared" si="32"/>
        <v>9924.4549180327867</v>
      </c>
      <c r="I411" s="34">
        <f>IF(AND(MONTH(A411) = MONTH(A$21), DAY(A411) = DAY(A$21)),AVERAGEIF(A$21:A410,"&gt;"&amp; A411 - _xlfn.DAYS(DATE(YEAR(A411)+1,1,1),DATE(YEAR(A411),1,1)),K$21:K410)*G$3,0)</f>
        <v>0</v>
      </c>
      <c r="J411" s="34">
        <f>SUM(I$21:I411)</f>
        <v>488.1401098901099</v>
      </c>
      <c r="K411" s="34">
        <f t="shared" si="33"/>
        <v>9918.1401098901097</v>
      </c>
    </row>
    <row r="412" spans="1:11" x14ac:dyDescent="0.25">
      <c r="A412" s="20">
        <f t="shared" si="34"/>
        <v>40570</v>
      </c>
      <c r="B412" s="33">
        <f>_xlfn.IFNA(INDEX('Ein- und Auszahlungen'!B:B,MATCH(A412,'Ein- und Auszahlungen'!A:A,0)),0)</f>
        <v>0</v>
      </c>
      <c r="C412" s="34">
        <f t="shared" si="30"/>
        <v>1.3650446243152901</v>
      </c>
      <c r="D412" s="34">
        <f>SUM(C$21:C412)</f>
        <v>536.19080212593076</v>
      </c>
      <c r="E412" s="34">
        <f t="shared" si="31"/>
        <v>9966.1908021259314</v>
      </c>
      <c r="F412" s="34">
        <f>IF(AND(OR(MONTH(A412) = MONTH(A$21), MONTH(A412) = MOD(MONTH(A$21)+6, 12)), DAY(A412) = DAY(A$21)),AVERAGEIF(A$21:A411,"&gt;"&amp; A412 - _xlfn.DAYS(A412,DATE(YEAR(A412),MONTH(A412)-6,DAY(A412))),H$21:H411)*G$3/2,0)</f>
        <v>0</v>
      </c>
      <c r="G412" s="34">
        <f>SUM(F$21:F412)</f>
        <v>494.45491803278685</v>
      </c>
      <c r="H412" s="34">
        <f t="shared" si="32"/>
        <v>9924.4549180327867</v>
      </c>
      <c r="I412" s="34">
        <f>IF(AND(MONTH(A412) = MONTH(A$21), DAY(A412) = DAY(A$21)),AVERAGEIF(A$21:A411,"&gt;"&amp; A412 - _xlfn.DAYS(DATE(YEAR(A412)+1,1,1),DATE(YEAR(A412),1,1)),K$21:K411)*G$3,0)</f>
        <v>0</v>
      </c>
      <c r="J412" s="34">
        <f>SUM(I$21:I412)</f>
        <v>488.1401098901099</v>
      </c>
      <c r="K412" s="34">
        <f t="shared" si="33"/>
        <v>9918.1401098901097</v>
      </c>
    </row>
    <row r="413" spans="1:11" x14ac:dyDescent="0.25">
      <c r="A413" s="20">
        <f t="shared" si="34"/>
        <v>40571</v>
      </c>
      <c r="B413" s="33">
        <f>_xlfn.IFNA(INDEX('Ein- und Auszahlungen'!B:B,MATCH(A413,'Ein- und Auszahlungen'!A:A,0)),0)</f>
        <v>0</v>
      </c>
      <c r="C413" s="34">
        <f t="shared" si="30"/>
        <v>1.3652316167295797</v>
      </c>
      <c r="D413" s="34">
        <f>SUM(C$21:C413)</f>
        <v>537.55603374266036</v>
      </c>
      <c r="E413" s="34">
        <f t="shared" si="31"/>
        <v>9967.5560337426614</v>
      </c>
      <c r="F413" s="34">
        <f>IF(AND(OR(MONTH(A413) = MONTH(A$21), MONTH(A413) = MOD(MONTH(A$21)+6, 12)), DAY(A413) = DAY(A$21)),AVERAGEIF(A$21:A412,"&gt;"&amp; A413 - _xlfn.DAYS(A413,DATE(YEAR(A413),MONTH(A413)-6,DAY(A413))),H$21:H412)*G$3/2,0)</f>
        <v>0</v>
      </c>
      <c r="G413" s="34">
        <f>SUM(F$21:F413)</f>
        <v>494.45491803278685</v>
      </c>
      <c r="H413" s="34">
        <f t="shared" si="32"/>
        <v>9924.4549180327867</v>
      </c>
      <c r="I413" s="34">
        <f>IF(AND(MONTH(A413) = MONTH(A$21), DAY(A413) = DAY(A$21)),AVERAGEIF(A$21:A412,"&gt;"&amp; A413 - _xlfn.DAYS(DATE(YEAR(A413)+1,1,1),DATE(YEAR(A413),1,1)),K$21:K412)*G$3,0)</f>
        <v>0</v>
      </c>
      <c r="J413" s="34">
        <f>SUM(I$21:I413)</f>
        <v>488.1401098901099</v>
      </c>
      <c r="K413" s="34">
        <f t="shared" si="33"/>
        <v>9918.1401098901097</v>
      </c>
    </row>
    <row r="414" spans="1:11" x14ac:dyDescent="0.25">
      <c r="A414" s="20">
        <f t="shared" si="34"/>
        <v>40572</v>
      </c>
      <c r="B414" s="33">
        <f>_xlfn.IFNA(INDEX('Ein- und Auszahlungen'!B:B,MATCH(A414,'Ein- und Auszahlungen'!A:A,0)),0)</f>
        <v>0</v>
      </c>
      <c r="C414" s="34">
        <f t="shared" si="30"/>
        <v>1.3654186347592687</v>
      </c>
      <c r="D414" s="34">
        <f>SUM(C$21:C414)</f>
        <v>538.92145237741966</v>
      </c>
      <c r="E414" s="34">
        <f t="shared" si="31"/>
        <v>9968.9214523774208</v>
      </c>
      <c r="F414" s="34">
        <f>IF(AND(OR(MONTH(A414) = MONTH(A$21), MONTH(A414) = MOD(MONTH(A$21)+6, 12)), DAY(A414) = DAY(A$21)),AVERAGEIF(A$21:A413,"&gt;"&amp; A414 - _xlfn.DAYS(A414,DATE(YEAR(A414),MONTH(A414)-6,DAY(A414))),H$21:H413)*G$3/2,0)</f>
        <v>0</v>
      </c>
      <c r="G414" s="34">
        <f>SUM(F$21:F414)</f>
        <v>494.45491803278685</v>
      </c>
      <c r="H414" s="34">
        <f t="shared" si="32"/>
        <v>9924.4549180327867</v>
      </c>
      <c r="I414" s="34">
        <f>IF(AND(MONTH(A414) = MONTH(A$21), DAY(A414) = DAY(A$21)),AVERAGEIF(A$21:A413,"&gt;"&amp; A414 - _xlfn.DAYS(DATE(YEAR(A414)+1,1,1),DATE(YEAR(A414),1,1)),K$21:K413)*G$3,0)</f>
        <v>0</v>
      </c>
      <c r="J414" s="34">
        <f>SUM(I$21:I414)</f>
        <v>488.1401098901099</v>
      </c>
      <c r="K414" s="34">
        <f t="shared" si="33"/>
        <v>9918.1401098901097</v>
      </c>
    </row>
    <row r="415" spans="1:11" x14ac:dyDescent="0.25">
      <c r="A415" s="20">
        <f t="shared" si="34"/>
        <v>40573</v>
      </c>
      <c r="B415" s="33">
        <f>_xlfn.IFNA(INDEX('Ein- und Auszahlungen'!B:B,MATCH(A415,'Ein- und Auszahlungen'!A:A,0)),0)</f>
        <v>0</v>
      </c>
      <c r="C415" s="34">
        <f t="shared" si="30"/>
        <v>1.3656056784078661</v>
      </c>
      <c r="D415" s="34">
        <f>SUM(C$21:C415)</f>
        <v>540.28705805582752</v>
      </c>
      <c r="E415" s="34">
        <f t="shared" si="31"/>
        <v>9970.2870580558283</v>
      </c>
      <c r="F415" s="34">
        <f>IF(AND(OR(MONTH(A415) = MONTH(A$21), MONTH(A415) = MOD(MONTH(A$21)+6, 12)), DAY(A415) = DAY(A$21)),AVERAGEIF(A$21:A414,"&gt;"&amp; A415 - _xlfn.DAYS(A415,DATE(YEAR(A415),MONTH(A415)-6,DAY(A415))),H$21:H414)*G$3/2,0)</f>
        <v>0</v>
      </c>
      <c r="G415" s="34">
        <f>SUM(F$21:F415)</f>
        <v>494.45491803278685</v>
      </c>
      <c r="H415" s="34">
        <f t="shared" si="32"/>
        <v>9924.4549180327867</v>
      </c>
      <c r="I415" s="34">
        <f>IF(AND(MONTH(A415) = MONTH(A$21), DAY(A415) = DAY(A$21)),AVERAGEIF(A$21:A414,"&gt;"&amp; A415 - _xlfn.DAYS(DATE(YEAR(A415)+1,1,1),DATE(YEAR(A415),1,1)),K$21:K414)*G$3,0)</f>
        <v>0</v>
      </c>
      <c r="J415" s="34">
        <f>SUM(I$21:I415)</f>
        <v>488.1401098901099</v>
      </c>
      <c r="K415" s="34">
        <f t="shared" si="33"/>
        <v>9918.1401098901097</v>
      </c>
    </row>
    <row r="416" spans="1:11" x14ac:dyDescent="0.25">
      <c r="A416" s="20">
        <f t="shared" si="34"/>
        <v>40574</v>
      </c>
      <c r="B416" s="33">
        <f>_xlfn.IFNA(INDEX('Ein- und Auszahlungen'!B:B,MATCH(A416,'Ein- und Auszahlungen'!A:A,0)),0)</f>
        <v>0</v>
      </c>
      <c r="C416" s="34">
        <f t="shared" si="30"/>
        <v>1.3657927476788805</v>
      </c>
      <c r="D416" s="34">
        <f>SUM(C$21:C416)</f>
        <v>541.65285080350634</v>
      </c>
      <c r="E416" s="34">
        <f t="shared" si="31"/>
        <v>9971.652850803508</v>
      </c>
      <c r="F416" s="34">
        <f>IF(AND(OR(MONTH(A416) = MONTH(A$21), MONTH(A416) = MOD(MONTH(A$21)+6, 12)), DAY(A416) = DAY(A$21)),AVERAGEIF(A$21:A415,"&gt;"&amp; A416 - _xlfn.DAYS(A416,DATE(YEAR(A416),MONTH(A416)-6,DAY(A416))),H$21:H415)*G$3/2,0)</f>
        <v>0</v>
      </c>
      <c r="G416" s="34">
        <f>SUM(F$21:F416)</f>
        <v>494.45491803278685</v>
      </c>
      <c r="H416" s="34">
        <f t="shared" si="32"/>
        <v>9924.4549180327867</v>
      </c>
      <c r="I416" s="34">
        <f>IF(AND(MONTH(A416) = MONTH(A$21), DAY(A416) = DAY(A$21)),AVERAGEIF(A$21:A415,"&gt;"&amp; A416 - _xlfn.DAYS(DATE(YEAR(A416)+1,1,1),DATE(YEAR(A416),1,1)),K$21:K415)*G$3,0)</f>
        <v>0</v>
      </c>
      <c r="J416" s="34">
        <f>SUM(I$21:I416)</f>
        <v>488.1401098901099</v>
      </c>
      <c r="K416" s="34">
        <f t="shared" si="33"/>
        <v>9918.1401098901097</v>
      </c>
    </row>
    <row r="417" spans="1:11" x14ac:dyDescent="0.25">
      <c r="A417" s="20">
        <f t="shared" si="34"/>
        <v>40575</v>
      </c>
      <c r="B417" s="33">
        <f>_xlfn.IFNA(INDEX('Ein- und Auszahlungen'!B:B,MATCH(A417,'Ein- und Auszahlungen'!A:A,0)),0)</f>
        <v>0</v>
      </c>
      <c r="C417" s="34">
        <f t="shared" si="30"/>
        <v>1.3659798425758229</v>
      </c>
      <c r="D417" s="34">
        <f>SUM(C$21:C417)</f>
        <v>543.01883064608217</v>
      </c>
      <c r="E417" s="34">
        <f t="shared" si="31"/>
        <v>9973.0188306460841</v>
      </c>
      <c r="F417" s="34">
        <f>IF(AND(OR(MONTH(A417) = MONTH(A$21), MONTH(A417) = MOD(MONTH(A$21)+6, 12)), DAY(A417) = DAY(A$21)),AVERAGEIF(A$21:A416,"&gt;"&amp; A417 - _xlfn.DAYS(A417,DATE(YEAR(A417),MONTH(A417)-6,DAY(A417))),H$21:H416)*G$3/2,0)</f>
        <v>0</v>
      </c>
      <c r="G417" s="34">
        <f>SUM(F$21:F417)</f>
        <v>494.45491803278685</v>
      </c>
      <c r="H417" s="34">
        <f t="shared" si="32"/>
        <v>9924.4549180327867</v>
      </c>
      <c r="I417" s="34">
        <f>IF(AND(MONTH(A417) = MONTH(A$21), DAY(A417) = DAY(A$21)),AVERAGEIF(A$21:A416,"&gt;"&amp; A417 - _xlfn.DAYS(DATE(YEAR(A417)+1,1,1),DATE(YEAR(A417),1,1)),K$21:K416)*G$3,0)</f>
        <v>0</v>
      </c>
      <c r="J417" s="34">
        <f>SUM(I$21:I417)</f>
        <v>488.1401098901099</v>
      </c>
      <c r="K417" s="34">
        <f t="shared" si="33"/>
        <v>9918.1401098901097</v>
      </c>
    </row>
    <row r="418" spans="1:11" x14ac:dyDescent="0.25">
      <c r="A418" s="20">
        <f t="shared" si="34"/>
        <v>40576</v>
      </c>
      <c r="B418" s="33">
        <f>_xlfn.IFNA(INDEX('Ein- und Auszahlungen'!B:B,MATCH(A418,'Ein- und Auszahlungen'!A:A,0)),0)</f>
        <v>0</v>
      </c>
      <c r="C418" s="34">
        <f t="shared" si="30"/>
        <v>1.3661669631022033</v>
      </c>
      <c r="D418" s="34">
        <f>SUM(C$21:C418)</f>
        <v>544.38499760918432</v>
      </c>
      <c r="E418" s="34">
        <f t="shared" si="31"/>
        <v>9974.384997609186</v>
      </c>
      <c r="F418" s="34">
        <f>IF(AND(OR(MONTH(A418) = MONTH(A$21), MONTH(A418) = MOD(MONTH(A$21)+6, 12)), DAY(A418) = DAY(A$21)),AVERAGEIF(A$21:A417,"&gt;"&amp; A418 - _xlfn.DAYS(A418,DATE(YEAR(A418),MONTH(A418)-6,DAY(A418))),H$21:H417)*G$3/2,0)</f>
        <v>0</v>
      </c>
      <c r="G418" s="34">
        <f>SUM(F$21:F418)</f>
        <v>494.45491803278685</v>
      </c>
      <c r="H418" s="34">
        <f t="shared" si="32"/>
        <v>9924.4549180327867</v>
      </c>
      <c r="I418" s="34">
        <f>IF(AND(MONTH(A418) = MONTH(A$21), DAY(A418) = DAY(A$21)),AVERAGEIF(A$21:A417,"&gt;"&amp; A418 - _xlfn.DAYS(DATE(YEAR(A418)+1,1,1),DATE(YEAR(A418),1,1)),K$21:K417)*G$3,0)</f>
        <v>0</v>
      </c>
      <c r="J418" s="34">
        <f>SUM(I$21:I418)</f>
        <v>488.1401098901099</v>
      </c>
      <c r="K418" s="34">
        <f t="shared" si="33"/>
        <v>9918.1401098901097</v>
      </c>
    </row>
    <row r="419" spans="1:11" x14ac:dyDescent="0.25">
      <c r="A419" s="20">
        <f t="shared" si="34"/>
        <v>40577</v>
      </c>
      <c r="B419" s="33">
        <f>_xlfn.IFNA(INDEX('Ein- und Auszahlungen'!B:B,MATCH(A419,'Ein- und Auszahlungen'!A:A,0)),0)</f>
        <v>0</v>
      </c>
      <c r="C419" s="34">
        <f t="shared" si="30"/>
        <v>1.3663541092615323</v>
      </c>
      <c r="D419" s="34">
        <f>SUM(C$21:C419)</f>
        <v>545.7513517184459</v>
      </c>
      <c r="E419" s="34">
        <f t="shared" si="31"/>
        <v>9975.751351718447</v>
      </c>
      <c r="F419" s="34">
        <f>IF(AND(OR(MONTH(A419) = MONTH(A$21), MONTH(A419) = MOD(MONTH(A$21)+6, 12)), DAY(A419) = DAY(A$21)),AVERAGEIF(A$21:A418,"&gt;"&amp; A419 - _xlfn.DAYS(A419,DATE(YEAR(A419),MONTH(A419)-6,DAY(A419))),H$21:H418)*G$3/2,0)</f>
        <v>0</v>
      </c>
      <c r="G419" s="34">
        <f>SUM(F$21:F419)</f>
        <v>494.45491803278685</v>
      </c>
      <c r="H419" s="34">
        <f t="shared" si="32"/>
        <v>9924.4549180327867</v>
      </c>
      <c r="I419" s="34">
        <f>IF(AND(MONTH(A419) = MONTH(A$21), DAY(A419) = DAY(A$21)),AVERAGEIF(A$21:A418,"&gt;"&amp; A419 - _xlfn.DAYS(DATE(YEAR(A419)+1,1,1),DATE(YEAR(A419),1,1)),K$21:K418)*G$3,0)</f>
        <v>0</v>
      </c>
      <c r="J419" s="34">
        <f>SUM(I$21:I419)</f>
        <v>488.1401098901099</v>
      </c>
      <c r="K419" s="34">
        <f t="shared" si="33"/>
        <v>9918.1401098901097</v>
      </c>
    </row>
    <row r="420" spans="1:11" x14ac:dyDescent="0.25">
      <c r="A420" s="20">
        <f t="shared" si="34"/>
        <v>40578</v>
      </c>
      <c r="B420" s="33">
        <f>_xlfn.IFNA(INDEX('Ein- und Auszahlungen'!B:B,MATCH(A420,'Ein- und Auszahlungen'!A:A,0)),0)</f>
        <v>0</v>
      </c>
      <c r="C420" s="34">
        <f t="shared" si="30"/>
        <v>1.3665412810573216</v>
      </c>
      <c r="D420" s="34">
        <f>SUM(C$21:C420)</f>
        <v>547.11789299950317</v>
      </c>
      <c r="E420" s="34">
        <f t="shared" si="31"/>
        <v>9977.117892999504</v>
      </c>
      <c r="F420" s="34">
        <f>IF(AND(OR(MONTH(A420) = MONTH(A$21), MONTH(A420) = MOD(MONTH(A$21)+6, 12)), DAY(A420) = DAY(A$21)),AVERAGEIF(A$21:A419,"&gt;"&amp; A420 - _xlfn.DAYS(A420,DATE(YEAR(A420),MONTH(A420)-6,DAY(A420))),H$21:H419)*G$3/2,0)</f>
        <v>0</v>
      </c>
      <c r="G420" s="34">
        <f>SUM(F$21:F420)</f>
        <v>494.45491803278685</v>
      </c>
      <c r="H420" s="34">
        <f t="shared" si="32"/>
        <v>9924.4549180327867</v>
      </c>
      <c r="I420" s="34">
        <f>IF(AND(MONTH(A420) = MONTH(A$21), DAY(A420) = DAY(A$21)),AVERAGEIF(A$21:A419,"&gt;"&amp; A420 - _xlfn.DAYS(DATE(YEAR(A420)+1,1,1),DATE(YEAR(A420),1,1)),K$21:K419)*G$3,0)</f>
        <v>0</v>
      </c>
      <c r="J420" s="34">
        <f>SUM(I$21:I420)</f>
        <v>488.1401098901099</v>
      </c>
      <c r="K420" s="34">
        <f t="shared" si="33"/>
        <v>9918.1401098901097</v>
      </c>
    </row>
    <row r="421" spans="1:11" x14ac:dyDescent="0.25">
      <c r="A421" s="20">
        <f t="shared" si="34"/>
        <v>40579</v>
      </c>
      <c r="B421" s="33">
        <f>_xlfn.IFNA(INDEX('Ein- und Auszahlungen'!B:B,MATCH(A421,'Ein- und Auszahlungen'!A:A,0)),0)</f>
        <v>0</v>
      </c>
      <c r="C421" s="34">
        <f t="shared" si="30"/>
        <v>1.3667284784930827</v>
      </c>
      <c r="D421" s="34">
        <f>SUM(C$21:C421)</f>
        <v>548.48462147799626</v>
      </c>
      <c r="E421" s="34">
        <f t="shared" si="31"/>
        <v>9978.4846214779973</v>
      </c>
      <c r="F421" s="34">
        <f>IF(AND(OR(MONTH(A421) = MONTH(A$21), MONTH(A421) = MOD(MONTH(A$21)+6, 12)), DAY(A421) = DAY(A$21)),AVERAGEIF(A$21:A420,"&gt;"&amp; A421 - _xlfn.DAYS(A421,DATE(YEAR(A421),MONTH(A421)-6,DAY(A421))),H$21:H420)*G$3/2,0)</f>
        <v>0</v>
      </c>
      <c r="G421" s="34">
        <f>SUM(F$21:F421)</f>
        <v>494.45491803278685</v>
      </c>
      <c r="H421" s="34">
        <f t="shared" si="32"/>
        <v>9924.4549180327867</v>
      </c>
      <c r="I421" s="34">
        <f>IF(AND(MONTH(A421) = MONTH(A$21), DAY(A421) = DAY(A$21)),AVERAGEIF(A$21:A420,"&gt;"&amp; A421 - _xlfn.DAYS(DATE(YEAR(A421)+1,1,1),DATE(YEAR(A421),1,1)),K$21:K420)*G$3,0)</f>
        <v>0</v>
      </c>
      <c r="J421" s="34">
        <f>SUM(I$21:I421)</f>
        <v>488.1401098901099</v>
      </c>
      <c r="K421" s="34">
        <f t="shared" si="33"/>
        <v>9918.1401098901097</v>
      </c>
    </row>
    <row r="422" spans="1:11" x14ac:dyDescent="0.25">
      <c r="A422" s="20">
        <f t="shared" si="34"/>
        <v>40580</v>
      </c>
      <c r="B422" s="33">
        <f>_xlfn.IFNA(INDEX('Ein- und Auszahlungen'!B:B,MATCH(A422,'Ein- und Auszahlungen'!A:A,0)),0)</f>
        <v>0</v>
      </c>
      <c r="C422" s="34">
        <f t="shared" si="30"/>
        <v>1.3669157015723283</v>
      </c>
      <c r="D422" s="34">
        <f>SUM(C$21:C422)</f>
        <v>549.8515371795686</v>
      </c>
      <c r="E422" s="34">
        <f t="shared" si="31"/>
        <v>9979.8515371795693</v>
      </c>
      <c r="F422" s="34">
        <f>IF(AND(OR(MONTH(A422) = MONTH(A$21), MONTH(A422) = MOD(MONTH(A$21)+6, 12)), DAY(A422) = DAY(A$21)),AVERAGEIF(A$21:A421,"&gt;"&amp; A422 - _xlfn.DAYS(A422,DATE(YEAR(A422),MONTH(A422)-6,DAY(A422))),H$21:H421)*G$3/2,0)</f>
        <v>0</v>
      </c>
      <c r="G422" s="34">
        <f>SUM(F$21:F422)</f>
        <v>494.45491803278685</v>
      </c>
      <c r="H422" s="34">
        <f t="shared" si="32"/>
        <v>9924.4549180327867</v>
      </c>
      <c r="I422" s="34">
        <f>IF(AND(MONTH(A422) = MONTH(A$21), DAY(A422) = DAY(A$21)),AVERAGEIF(A$21:A421,"&gt;"&amp; A422 - _xlfn.DAYS(DATE(YEAR(A422)+1,1,1),DATE(YEAR(A422),1,1)),K$21:K421)*G$3,0)</f>
        <v>0</v>
      </c>
      <c r="J422" s="34">
        <f>SUM(I$21:I422)</f>
        <v>488.1401098901099</v>
      </c>
      <c r="K422" s="34">
        <f t="shared" si="33"/>
        <v>9918.1401098901097</v>
      </c>
    </row>
    <row r="423" spans="1:11" x14ac:dyDescent="0.25">
      <c r="A423" s="20">
        <f t="shared" si="34"/>
        <v>40581</v>
      </c>
      <c r="B423" s="33">
        <f>_xlfn.IFNA(INDEX('Ein- und Auszahlungen'!B:B,MATCH(A423,'Ein- und Auszahlungen'!A:A,0)),0)</f>
        <v>0</v>
      </c>
      <c r="C423" s="34">
        <f t="shared" si="30"/>
        <v>1.3671029502985712</v>
      </c>
      <c r="D423" s="34">
        <f>SUM(C$21:C423)</f>
        <v>551.21864012986714</v>
      </c>
      <c r="E423" s="34">
        <f t="shared" si="31"/>
        <v>9981.2186401298677</v>
      </c>
      <c r="F423" s="34">
        <f>IF(AND(OR(MONTH(A423) = MONTH(A$21), MONTH(A423) = MOD(MONTH(A$21)+6, 12)), DAY(A423) = DAY(A$21)),AVERAGEIF(A$21:A422,"&gt;"&amp; A423 - _xlfn.DAYS(A423,DATE(YEAR(A423),MONTH(A423)-6,DAY(A423))),H$21:H422)*G$3/2,0)</f>
        <v>0</v>
      </c>
      <c r="G423" s="34">
        <f>SUM(F$21:F423)</f>
        <v>494.45491803278685</v>
      </c>
      <c r="H423" s="34">
        <f t="shared" si="32"/>
        <v>9924.4549180327867</v>
      </c>
      <c r="I423" s="34">
        <f>IF(AND(MONTH(A423) = MONTH(A$21), DAY(A423) = DAY(A$21)),AVERAGEIF(A$21:A422,"&gt;"&amp; A423 - _xlfn.DAYS(DATE(YEAR(A423)+1,1,1),DATE(YEAR(A423),1,1)),K$21:K422)*G$3,0)</f>
        <v>0</v>
      </c>
      <c r="J423" s="34">
        <f>SUM(I$21:I423)</f>
        <v>488.1401098901099</v>
      </c>
      <c r="K423" s="34">
        <f t="shared" si="33"/>
        <v>9918.1401098901097</v>
      </c>
    </row>
    <row r="424" spans="1:11" x14ac:dyDescent="0.25">
      <c r="A424" s="20">
        <f t="shared" si="34"/>
        <v>40582</v>
      </c>
      <c r="B424" s="33">
        <f>_xlfn.IFNA(INDEX('Ein- und Auszahlungen'!B:B,MATCH(A424,'Ein- und Auszahlungen'!A:A,0)),0)</f>
        <v>0</v>
      </c>
      <c r="C424" s="34">
        <f t="shared" si="30"/>
        <v>1.3672902246753245</v>
      </c>
      <c r="D424" s="34">
        <f>SUM(C$21:C424)</f>
        <v>552.58593035454248</v>
      </c>
      <c r="E424" s="34">
        <f t="shared" si="31"/>
        <v>9982.5859303545421</v>
      </c>
      <c r="F424" s="34">
        <f>IF(AND(OR(MONTH(A424) = MONTH(A$21), MONTH(A424) = MOD(MONTH(A$21)+6, 12)), DAY(A424) = DAY(A$21)),AVERAGEIF(A$21:A423,"&gt;"&amp; A424 - _xlfn.DAYS(A424,DATE(YEAR(A424),MONTH(A424)-6,DAY(A424))),H$21:H423)*G$3/2,0)</f>
        <v>0</v>
      </c>
      <c r="G424" s="34">
        <f>SUM(F$21:F424)</f>
        <v>494.45491803278685</v>
      </c>
      <c r="H424" s="34">
        <f t="shared" si="32"/>
        <v>9924.4549180327867</v>
      </c>
      <c r="I424" s="34">
        <f>IF(AND(MONTH(A424) = MONTH(A$21), DAY(A424) = DAY(A$21)),AVERAGEIF(A$21:A423,"&gt;"&amp; A424 - _xlfn.DAYS(DATE(YEAR(A424)+1,1,1),DATE(YEAR(A424),1,1)),K$21:K423)*G$3,0)</f>
        <v>0</v>
      </c>
      <c r="J424" s="34">
        <f>SUM(I$21:I424)</f>
        <v>488.1401098901099</v>
      </c>
      <c r="K424" s="34">
        <f t="shared" si="33"/>
        <v>9918.1401098901097</v>
      </c>
    </row>
    <row r="425" spans="1:11" x14ac:dyDescent="0.25">
      <c r="A425" s="20">
        <f t="shared" si="34"/>
        <v>40583</v>
      </c>
      <c r="B425" s="33">
        <f>_xlfn.IFNA(INDEX('Ein- und Auszahlungen'!B:B,MATCH(A425,'Ein- und Auszahlungen'!A:A,0)),0)</f>
        <v>0</v>
      </c>
      <c r="C425" s="34">
        <f t="shared" si="30"/>
        <v>1.3674775247061017</v>
      </c>
      <c r="D425" s="34">
        <f>SUM(C$21:C425)</f>
        <v>553.95340787924863</v>
      </c>
      <c r="E425" s="34">
        <f t="shared" si="31"/>
        <v>9983.9534078792476</v>
      </c>
      <c r="F425" s="34">
        <f>IF(AND(OR(MONTH(A425) = MONTH(A$21), MONTH(A425) = MOD(MONTH(A$21)+6, 12)), DAY(A425) = DAY(A$21)),AVERAGEIF(A$21:A424,"&gt;"&amp; A425 - _xlfn.DAYS(A425,DATE(YEAR(A425),MONTH(A425)-6,DAY(A425))),H$21:H424)*G$3/2,0)</f>
        <v>0</v>
      </c>
      <c r="G425" s="34">
        <f>SUM(F$21:F425)</f>
        <v>494.45491803278685</v>
      </c>
      <c r="H425" s="34">
        <f t="shared" si="32"/>
        <v>9924.4549180327867</v>
      </c>
      <c r="I425" s="34">
        <f>IF(AND(MONTH(A425) = MONTH(A$21), DAY(A425) = DAY(A$21)),AVERAGEIF(A$21:A424,"&gt;"&amp; A425 - _xlfn.DAYS(DATE(YEAR(A425)+1,1,1),DATE(YEAR(A425),1,1)),K$21:K424)*G$3,0)</f>
        <v>0</v>
      </c>
      <c r="J425" s="34">
        <f>SUM(I$21:I425)</f>
        <v>488.1401098901099</v>
      </c>
      <c r="K425" s="34">
        <f t="shared" si="33"/>
        <v>9918.1401098901097</v>
      </c>
    </row>
    <row r="426" spans="1:11" x14ac:dyDescent="0.25">
      <c r="A426" s="20">
        <f t="shared" si="34"/>
        <v>40584</v>
      </c>
      <c r="B426" s="33">
        <f>_xlfn.IFNA(INDEX('Ein- und Auszahlungen'!B:B,MATCH(A426,'Ein- und Auszahlungen'!A:A,0)),0)</f>
        <v>0</v>
      </c>
      <c r="C426" s="34">
        <f t="shared" si="30"/>
        <v>1.3676648503944175</v>
      </c>
      <c r="D426" s="34">
        <f>SUM(C$21:C426)</f>
        <v>555.32107272964299</v>
      </c>
      <c r="E426" s="34">
        <f t="shared" si="31"/>
        <v>9985.3210727296428</v>
      </c>
      <c r="F426" s="34">
        <f>IF(AND(OR(MONTH(A426) = MONTH(A$21), MONTH(A426) = MOD(MONTH(A$21)+6, 12)), DAY(A426) = DAY(A$21)),AVERAGEIF(A$21:A425,"&gt;"&amp; A426 - _xlfn.DAYS(A426,DATE(YEAR(A426),MONTH(A426)-6,DAY(A426))),H$21:H425)*G$3/2,0)</f>
        <v>0</v>
      </c>
      <c r="G426" s="34">
        <f>SUM(F$21:F426)</f>
        <v>494.45491803278685</v>
      </c>
      <c r="H426" s="34">
        <f t="shared" si="32"/>
        <v>9924.4549180327867</v>
      </c>
      <c r="I426" s="34">
        <f>IF(AND(MONTH(A426) = MONTH(A$21), DAY(A426) = DAY(A$21)),AVERAGEIF(A$21:A425,"&gt;"&amp; A426 - _xlfn.DAYS(DATE(YEAR(A426)+1,1,1),DATE(YEAR(A426),1,1)),K$21:K425)*G$3,0)</f>
        <v>0</v>
      </c>
      <c r="J426" s="34">
        <f>SUM(I$21:I426)</f>
        <v>488.1401098901099</v>
      </c>
      <c r="K426" s="34">
        <f t="shared" si="33"/>
        <v>9918.1401098901097</v>
      </c>
    </row>
    <row r="427" spans="1:11" x14ac:dyDescent="0.25">
      <c r="A427" s="20">
        <f t="shared" si="34"/>
        <v>40585</v>
      </c>
      <c r="B427" s="33">
        <f>_xlfn.IFNA(INDEX('Ein- und Auszahlungen'!B:B,MATCH(A427,'Ein- und Auszahlungen'!A:A,0)),0)</f>
        <v>0</v>
      </c>
      <c r="C427" s="34">
        <f t="shared" si="30"/>
        <v>1.3678522017437869</v>
      </c>
      <c r="D427" s="34">
        <f>SUM(C$21:C427)</f>
        <v>556.68892493138674</v>
      </c>
      <c r="E427" s="34">
        <f t="shared" si="31"/>
        <v>9986.6889249313863</v>
      </c>
      <c r="F427" s="34">
        <f>IF(AND(OR(MONTH(A427) = MONTH(A$21), MONTH(A427) = MOD(MONTH(A$21)+6, 12)), DAY(A427) = DAY(A$21)),AVERAGEIF(A$21:A426,"&gt;"&amp; A427 - _xlfn.DAYS(A427,DATE(YEAR(A427),MONTH(A427)-6,DAY(A427))),H$21:H426)*G$3/2,0)</f>
        <v>0</v>
      </c>
      <c r="G427" s="34">
        <f>SUM(F$21:F427)</f>
        <v>494.45491803278685</v>
      </c>
      <c r="H427" s="34">
        <f t="shared" si="32"/>
        <v>9924.4549180327867</v>
      </c>
      <c r="I427" s="34">
        <f>IF(AND(MONTH(A427) = MONTH(A$21), DAY(A427) = DAY(A$21)),AVERAGEIF(A$21:A426,"&gt;"&amp; A427 - _xlfn.DAYS(DATE(YEAR(A427)+1,1,1),DATE(YEAR(A427),1,1)),K$21:K426)*G$3,0)</f>
        <v>0</v>
      </c>
      <c r="J427" s="34">
        <f>SUM(I$21:I427)</f>
        <v>488.1401098901099</v>
      </c>
      <c r="K427" s="34">
        <f t="shared" si="33"/>
        <v>9918.1401098901097</v>
      </c>
    </row>
    <row r="428" spans="1:11" x14ac:dyDescent="0.25">
      <c r="A428" s="20">
        <f t="shared" si="34"/>
        <v>40586</v>
      </c>
      <c r="B428" s="33">
        <f>_xlfn.IFNA(INDEX('Ein- und Auszahlungen'!B:B,MATCH(A428,'Ein- und Auszahlungen'!A:A,0)),0)</f>
        <v>0</v>
      </c>
      <c r="C428" s="34">
        <f t="shared" si="30"/>
        <v>1.3680395787577242</v>
      </c>
      <c r="D428" s="34">
        <f>SUM(C$21:C428)</f>
        <v>558.05696451014444</v>
      </c>
      <c r="E428" s="34">
        <f t="shared" si="31"/>
        <v>9988.0569645101441</v>
      </c>
      <c r="F428" s="34">
        <f>IF(AND(OR(MONTH(A428) = MONTH(A$21), MONTH(A428) = MOD(MONTH(A$21)+6, 12)), DAY(A428) = DAY(A$21)),AVERAGEIF(A$21:A427,"&gt;"&amp; A428 - _xlfn.DAYS(A428,DATE(YEAR(A428),MONTH(A428)-6,DAY(A428))),H$21:H427)*G$3/2,0)</f>
        <v>0</v>
      </c>
      <c r="G428" s="34">
        <f>SUM(F$21:F428)</f>
        <v>494.45491803278685</v>
      </c>
      <c r="H428" s="34">
        <f t="shared" si="32"/>
        <v>9924.4549180327867</v>
      </c>
      <c r="I428" s="34">
        <f>IF(AND(MONTH(A428) = MONTH(A$21), DAY(A428) = DAY(A$21)),AVERAGEIF(A$21:A427,"&gt;"&amp; A428 - _xlfn.DAYS(DATE(YEAR(A428)+1,1,1),DATE(YEAR(A428),1,1)),K$21:K427)*G$3,0)</f>
        <v>0</v>
      </c>
      <c r="J428" s="34">
        <f>SUM(I$21:I428)</f>
        <v>488.1401098901099</v>
      </c>
      <c r="K428" s="34">
        <f t="shared" si="33"/>
        <v>9918.1401098901097</v>
      </c>
    </row>
    <row r="429" spans="1:11" x14ac:dyDescent="0.25">
      <c r="A429" s="20">
        <f t="shared" si="34"/>
        <v>40587</v>
      </c>
      <c r="B429" s="33">
        <f>_xlfn.IFNA(INDEX('Ein- und Auszahlungen'!B:B,MATCH(A429,'Ein- und Auszahlungen'!A:A,0)),0)</f>
        <v>0</v>
      </c>
      <c r="C429" s="34">
        <f t="shared" si="30"/>
        <v>1.3682269814397459</v>
      </c>
      <c r="D429" s="34">
        <f>SUM(C$21:C429)</f>
        <v>559.4251914915842</v>
      </c>
      <c r="E429" s="34">
        <f t="shared" si="31"/>
        <v>9989.425191491584</v>
      </c>
      <c r="F429" s="34">
        <f>IF(AND(OR(MONTH(A429) = MONTH(A$21), MONTH(A429) = MOD(MONTH(A$21)+6, 12)), DAY(A429) = DAY(A$21)),AVERAGEIF(A$21:A428,"&gt;"&amp; A429 - _xlfn.DAYS(A429,DATE(YEAR(A429),MONTH(A429)-6,DAY(A429))),H$21:H428)*G$3/2,0)</f>
        <v>0</v>
      </c>
      <c r="G429" s="34">
        <f>SUM(F$21:F429)</f>
        <v>494.45491803278685</v>
      </c>
      <c r="H429" s="34">
        <f t="shared" si="32"/>
        <v>9924.4549180327867</v>
      </c>
      <c r="I429" s="34">
        <f>IF(AND(MONTH(A429) = MONTH(A$21), DAY(A429) = DAY(A$21)),AVERAGEIF(A$21:A428,"&gt;"&amp; A429 - _xlfn.DAYS(DATE(YEAR(A429)+1,1,1),DATE(YEAR(A429),1,1)),K$21:K428)*G$3,0)</f>
        <v>0</v>
      </c>
      <c r="J429" s="34">
        <f>SUM(I$21:I429)</f>
        <v>488.1401098901099</v>
      </c>
      <c r="K429" s="34">
        <f t="shared" si="33"/>
        <v>9918.1401098901097</v>
      </c>
    </row>
    <row r="430" spans="1:11" x14ac:dyDescent="0.25">
      <c r="A430" s="20">
        <f t="shared" si="34"/>
        <v>40588</v>
      </c>
      <c r="B430" s="33">
        <f>_xlfn.IFNA(INDEX('Ein- und Auszahlungen'!B:B,MATCH(A430,'Ein- und Auszahlungen'!A:A,0)),0)</f>
        <v>0</v>
      </c>
      <c r="C430" s="34">
        <f t="shared" si="30"/>
        <v>1.3684144097933677</v>
      </c>
      <c r="D430" s="34">
        <f>SUM(C$21:C430)</f>
        <v>560.79360590137753</v>
      </c>
      <c r="E430" s="34">
        <f t="shared" si="31"/>
        <v>9990.7936059013773</v>
      </c>
      <c r="F430" s="34">
        <f>IF(AND(OR(MONTH(A430) = MONTH(A$21), MONTH(A430) = MOD(MONTH(A$21)+6, 12)), DAY(A430) = DAY(A$21)),AVERAGEIF(A$21:A429,"&gt;"&amp; A430 - _xlfn.DAYS(A430,DATE(YEAR(A430),MONTH(A430)-6,DAY(A430))),H$21:H429)*G$3/2,0)</f>
        <v>0</v>
      </c>
      <c r="G430" s="34">
        <f>SUM(F$21:F430)</f>
        <v>494.45491803278685</v>
      </c>
      <c r="H430" s="34">
        <f t="shared" si="32"/>
        <v>9924.4549180327867</v>
      </c>
      <c r="I430" s="34">
        <f>IF(AND(MONTH(A430) = MONTH(A$21), DAY(A430) = DAY(A$21)),AVERAGEIF(A$21:A429,"&gt;"&amp; A430 - _xlfn.DAYS(DATE(YEAR(A430)+1,1,1),DATE(YEAR(A430),1,1)),K$21:K429)*G$3,0)</f>
        <v>0</v>
      </c>
      <c r="J430" s="34">
        <f>SUM(I$21:I430)</f>
        <v>488.1401098901099</v>
      </c>
      <c r="K430" s="34">
        <f t="shared" si="33"/>
        <v>9918.1401098901097</v>
      </c>
    </row>
    <row r="431" spans="1:11" x14ac:dyDescent="0.25">
      <c r="A431" s="20">
        <f t="shared" si="34"/>
        <v>40589</v>
      </c>
      <c r="B431" s="33">
        <f>_xlfn.IFNA(INDEX('Ein- und Auszahlungen'!B:B,MATCH(A431,'Ein- und Auszahlungen'!A:A,0)),0)</f>
        <v>0</v>
      </c>
      <c r="C431" s="34">
        <f t="shared" si="30"/>
        <v>1.3686018638221065</v>
      </c>
      <c r="D431" s="34">
        <f>SUM(C$21:C431)</f>
        <v>562.16220776519958</v>
      </c>
      <c r="E431" s="34">
        <f t="shared" si="31"/>
        <v>9992.1622077651991</v>
      </c>
      <c r="F431" s="34">
        <f>IF(AND(OR(MONTH(A431) = MONTH(A$21), MONTH(A431) = MOD(MONTH(A$21)+6, 12)), DAY(A431) = DAY(A$21)),AVERAGEIF(A$21:A430,"&gt;"&amp; A431 - _xlfn.DAYS(A431,DATE(YEAR(A431),MONTH(A431)-6,DAY(A431))),H$21:H430)*G$3/2,0)</f>
        <v>0</v>
      </c>
      <c r="G431" s="34">
        <f>SUM(F$21:F431)</f>
        <v>494.45491803278685</v>
      </c>
      <c r="H431" s="34">
        <f t="shared" si="32"/>
        <v>9924.4549180327867</v>
      </c>
      <c r="I431" s="34">
        <f>IF(AND(MONTH(A431) = MONTH(A$21), DAY(A431) = DAY(A$21)),AVERAGEIF(A$21:A430,"&gt;"&amp; A431 - _xlfn.DAYS(DATE(YEAR(A431)+1,1,1),DATE(YEAR(A431),1,1)),K$21:K430)*G$3,0)</f>
        <v>0</v>
      </c>
      <c r="J431" s="34">
        <f>SUM(I$21:I431)</f>
        <v>488.1401098901099</v>
      </c>
      <c r="K431" s="34">
        <f t="shared" si="33"/>
        <v>9918.1401098901097</v>
      </c>
    </row>
    <row r="432" spans="1:11" x14ac:dyDescent="0.25">
      <c r="A432" s="20">
        <f t="shared" si="34"/>
        <v>40590</v>
      </c>
      <c r="B432" s="33">
        <f>_xlfn.IFNA(INDEX('Ein- und Auszahlungen'!B:B,MATCH(A432,'Ein- und Auszahlungen'!A:A,0)),0)</f>
        <v>0</v>
      </c>
      <c r="C432" s="34">
        <f t="shared" si="30"/>
        <v>1.3687893435294796</v>
      </c>
      <c r="D432" s="34">
        <f>SUM(C$21:C432)</f>
        <v>563.53099710872903</v>
      </c>
      <c r="E432" s="34">
        <f t="shared" si="31"/>
        <v>9993.5309971087281</v>
      </c>
      <c r="F432" s="34">
        <f>IF(AND(OR(MONTH(A432) = MONTH(A$21), MONTH(A432) = MOD(MONTH(A$21)+6, 12)), DAY(A432) = DAY(A$21)),AVERAGEIF(A$21:A431,"&gt;"&amp; A432 - _xlfn.DAYS(A432,DATE(YEAR(A432),MONTH(A432)-6,DAY(A432))),H$21:H431)*G$3/2,0)</f>
        <v>0</v>
      </c>
      <c r="G432" s="34">
        <f>SUM(F$21:F432)</f>
        <v>494.45491803278685</v>
      </c>
      <c r="H432" s="34">
        <f t="shared" si="32"/>
        <v>9924.4549180327867</v>
      </c>
      <c r="I432" s="34">
        <f>IF(AND(MONTH(A432) = MONTH(A$21), DAY(A432) = DAY(A$21)),AVERAGEIF(A$21:A431,"&gt;"&amp; A432 - _xlfn.DAYS(DATE(YEAR(A432)+1,1,1),DATE(YEAR(A432),1,1)),K$21:K431)*G$3,0)</f>
        <v>0</v>
      </c>
      <c r="J432" s="34">
        <f>SUM(I$21:I432)</f>
        <v>488.1401098901099</v>
      </c>
      <c r="K432" s="34">
        <f t="shared" si="33"/>
        <v>9918.1401098901097</v>
      </c>
    </row>
    <row r="433" spans="1:11" x14ac:dyDescent="0.25">
      <c r="A433" s="20">
        <f t="shared" si="34"/>
        <v>40591</v>
      </c>
      <c r="B433" s="33">
        <f>_xlfn.IFNA(INDEX('Ein- und Auszahlungen'!B:B,MATCH(A433,'Ein- und Auszahlungen'!A:A,0)),0)</f>
        <v>0</v>
      </c>
      <c r="C433" s="34">
        <f t="shared" si="30"/>
        <v>1.368976848919004</v>
      </c>
      <c r="D433" s="34">
        <f>SUM(C$21:C433)</f>
        <v>564.89997395764806</v>
      </c>
      <c r="E433" s="34">
        <f t="shared" si="31"/>
        <v>9994.8999739576466</v>
      </c>
      <c r="F433" s="34">
        <f>IF(AND(OR(MONTH(A433) = MONTH(A$21), MONTH(A433) = MOD(MONTH(A$21)+6, 12)), DAY(A433) = DAY(A$21)),AVERAGEIF(A$21:A432,"&gt;"&amp; A433 - _xlfn.DAYS(A433,DATE(YEAR(A433),MONTH(A433)-6,DAY(A433))),H$21:H432)*G$3/2,0)</f>
        <v>0</v>
      </c>
      <c r="G433" s="34">
        <f>SUM(F$21:F433)</f>
        <v>494.45491803278685</v>
      </c>
      <c r="H433" s="34">
        <f t="shared" si="32"/>
        <v>9924.4549180327867</v>
      </c>
      <c r="I433" s="34">
        <f>IF(AND(MONTH(A433) = MONTH(A$21), DAY(A433) = DAY(A$21)),AVERAGEIF(A$21:A432,"&gt;"&amp; A433 - _xlfn.DAYS(DATE(YEAR(A433)+1,1,1),DATE(YEAR(A433),1,1)),K$21:K432)*G$3,0)</f>
        <v>0</v>
      </c>
      <c r="J433" s="34">
        <f>SUM(I$21:I433)</f>
        <v>488.1401098901099</v>
      </c>
      <c r="K433" s="34">
        <f t="shared" si="33"/>
        <v>9918.1401098901097</v>
      </c>
    </row>
    <row r="434" spans="1:11" x14ac:dyDescent="0.25">
      <c r="A434" s="20">
        <f t="shared" si="34"/>
        <v>40592</v>
      </c>
      <c r="B434" s="33">
        <f>_xlfn.IFNA(INDEX('Ein- und Auszahlungen'!B:B,MATCH(A434,'Ein- und Auszahlungen'!A:A,0)),0)</f>
        <v>0</v>
      </c>
      <c r="C434" s="34">
        <f t="shared" si="30"/>
        <v>1.3691643799941982</v>
      </c>
      <c r="D434" s="34">
        <f>SUM(C$21:C434)</f>
        <v>566.26913833764229</v>
      </c>
      <c r="E434" s="34">
        <f t="shared" si="31"/>
        <v>9996.2691383376405</v>
      </c>
      <c r="F434" s="34">
        <f>IF(AND(OR(MONTH(A434) = MONTH(A$21), MONTH(A434) = MOD(MONTH(A$21)+6, 12)), DAY(A434) = DAY(A$21)),AVERAGEIF(A$21:A433,"&gt;"&amp; A434 - _xlfn.DAYS(A434,DATE(YEAR(A434),MONTH(A434)-6,DAY(A434))),H$21:H433)*G$3/2,0)</f>
        <v>0</v>
      </c>
      <c r="G434" s="34">
        <f>SUM(F$21:F434)</f>
        <v>494.45491803278685</v>
      </c>
      <c r="H434" s="34">
        <f t="shared" si="32"/>
        <v>9924.4549180327867</v>
      </c>
      <c r="I434" s="34">
        <f>IF(AND(MONTH(A434) = MONTH(A$21), DAY(A434) = DAY(A$21)),AVERAGEIF(A$21:A433,"&gt;"&amp; A434 - _xlfn.DAYS(DATE(YEAR(A434)+1,1,1),DATE(YEAR(A434),1,1)),K$21:K433)*G$3,0)</f>
        <v>0</v>
      </c>
      <c r="J434" s="34">
        <f>SUM(I$21:I434)</f>
        <v>488.1401098901099</v>
      </c>
      <c r="K434" s="34">
        <f t="shared" si="33"/>
        <v>9918.1401098901097</v>
      </c>
    </row>
    <row r="435" spans="1:11" x14ac:dyDescent="0.25">
      <c r="A435" s="20">
        <f t="shared" si="34"/>
        <v>40593</v>
      </c>
      <c r="B435" s="33">
        <f>_xlfn.IFNA(INDEX('Ein- und Auszahlungen'!B:B,MATCH(A435,'Ein- und Auszahlungen'!A:A,0)),0)</f>
        <v>0</v>
      </c>
      <c r="C435" s="34">
        <f t="shared" si="30"/>
        <v>1.3693519367585809</v>
      </c>
      <c r="D435" s="34">
        <f>SUM(C$21:C435)</f>
        <v>567.63849027440085</v>
      </c>
      <c r="E435" s="34">
        <f t="shared" si="31"/>
        <v>9997.6384902743994</v>
      </c>
      <c r="F435" s="34">
        <f>IF(AND(OR(MONTH(A435) = MONTH(A$21), MONTH(A435) = MOD(MONTH(A$21)+6, 12)), DAY(A435) = DAY(A$21)),AVERAGEIF(A$21:A434,"&gt;"&amp; A435 - _xlfn.DAYS(A435,DATE(YEAR(A435),MONTH(A435)-6,DAY(A435))),H$21:H434)*G$3/2,0)</f>
        <v>0</v>
      </c>
      <c r="G435" s="34">
        <f>SUM(F$21:F435)</f>
        <v>494.45491803278685</v>
      </c>
      <c r="H435" s="34">
        <f t="shared" si="32"/>
        <v>9924.4549180327867</v>
      </c>
      <c r="I435" s="34">
        <f>IF(AND(MONTH(A435) = MONTH(A$21), DAY(A435) = DAY(A$21)),AVERAGEIF(A$21:A434,"&gt;"&amp; A435 - _xlfn.DAYS(DATE(YEAR(A435)+1,1,1),DATE(YEAR(A435),1,1)),K$21:K434)*G$3,0)</f>
        <v>0</v>
      </c>
      <c r="J435" s="34">
        <f>SUM(I$21:I435)</f>
        <v>488.1401098901099</v>
      </c>
      <c r="K435" s="34">
        <f t="shared" si="33"/>
        <v>9918.1401098901097</v>
      </c>
    </row>
    <row r="436" spans="1:11" x14ac:dyDescent="0.25">
      <c r="A436" s="20">
        <f t="shared" si="34"/>
        <v>40594</v>
      </c>
      <c r="B436" s="33">
        <f>_xlfn.IFNA(INDEX('Ein- und Auszahlungen'!B:B,MATCH(A436,'Ein- und Auszahlungen'!A:A,0)),0)</f>
        <v>0</v>
      </c>
      <c r="C436" s="34">
        <f t="shared" si="30"/>
        <v>1.3695395192156712</v>
      </c>
      <c r="D436" s="34">
        <f>SUM(C$21:C436)</f>
        <v>569.00802979361652</v>
      </c>
      <c r="E436" s="34">
        <f t="shared" si="31"/>
        <v>9999.0080297936147</v>
      </c>
      <c r="F436" s="34">
        <f>IF(AND(OR(MONTH(A436) = MONTH(A$21), MONTH(A436) = MOD(MONTH(A$21)+6, 12)), DAY(A436) = DAY(A$21)),AVERAGEIF(A$21:A435,"&gt;"&amp; A436 - _xlfn.DAYS(A436,DATE(YEAR(A436),MONTH(A436)-6,DAY(A436))),H$21:H435)*G$3/2,0)</f>
        <v>0</v>
      </c>
      <c r="G436" s="34">
        <f>SUM(F$21:F436)</f>
        <v>494.45491803278685</v>
      </c>
      <c r="H436" s="34">
        <f t="shared" si="32"/>
        <v>9924.4549180327867</v>
      </c>
      <c r="I436" s="34">
        <f>IF(AND(MONTH(A436) = MONTH(A$21), DAY(A436) = DAY(A$21)),AVERAGEIF(A$21:A435,"&gt;"&amp; A436 - _xlfn.DAYS(DATE(YEAR(A436)+1,1,1),DATE(YEAR(A436),1,1)),K$21:K435)*G$3,0)</f>
        <v>0</v>
      </c>
      <c r="J436" s="34">
        <f>SUM(I$21:I436)</f>
        <v>488.1401098901099</v>
      </c>
      <c r="K436" s="34">
        <f t="shared" si="33"/>
        <v>9918.1401098901097</v>
      </c>
    </row>
    <row r="437" spans="1:11" x14ac:dyDescent="0.25">
      <c r="A437" s="20">
        <f t="shared" si="34"/>
        <v>40595</v>
      </c>
      <c r="B437" s="33">
        <f>_xlfn.IFNA(INDEX('Ein- und Auszahlungen'!B:B,MATCH(A437,'Ein- und Auszahlungen'!A:A,0)),0)</f>
        <v>0</v>
      </c>
      <c r="C437" s="34">
        <f t="shared" si="30"/>
        <v>1.3697271273689884</v>
      </c>
      <c r="D437" s="34">
        <f>SUM(C$21:C437)</f>
        <v>570.37775692098546</v>
      </c>
      <c r="E437" s="34">
        <f t="shared" si="31"/>
        <v>10000.377756920983</v>
      </c>
      <c r="F437" s="34">
        <f>IF(AND(OR(MONTH(A437) = MONTH(A$21), MONTH(A437) = MOD(MONTH(A$21)+6, 12)), DAY(A437) = DAY(A$21)),AVERAGEIF(A$21:A436,"&gt;"&amp; A437 - _xlfn.DAYS(A437,DATE(YEAR(A437),MONTH(A437)-6,DAY(A437))),H$21:H436)*G$3/2,0)</f>
        <v>0</v>
      </c>
      <c r="G437" s="34">
        <f>SUM(F$21:F437)</f>
        <v>494.45491803278685</v>
      </c>
      <c r="H437" s="34">
        <f t="shared" si="32"/>
        <v>9924.4549180327867</v>
      </c>
      <c r="I437" s="34">
        <f>IF(AND(MONTH(A437) = MONTH(A$21), DAY(A437) = DAY(A$21)),AVERAGEIF(A$21:A436,"&gt;"&amp; A437 - _xlfn.DAYS(DATE(YEAR(A437)+1,1,1),DATE(YEAR(A437),1,1)),K$21:K436)*G$3,0)</f>
        <v>0</v>
      </c>
      <c r="J437" s="34">
        <f>SUM(I$21:I437)</f>
        <v>488.1401098901099</v>
      </c>
      <c r="K437" s="34">
        <f t="shared" si="33"/>
        <v>9918.1401098901097</v>
      </c>
    </row>
    <row r="438" spans="1:11" x14ac:dyDescent="0.25">
      <c r="A438" s="20">
        <f t="shared" si="34"/>
        <v>40596</v>
      </c>
      <c r="B438" s="33">
        <f>_xlfn.IFNA(INDEX('Ein- und Auszahlungen'!B:B,MATCH(A438,'Ein- und Auszahlungen'!A:A,0)),0)</f>
        <v>0</v>
      </c>
      <c r="C438" s="34">
        <f t="shared" si="30"/>
        <v>1.3699147612220526</v>
      </c>
      <c r="D438" s="34">
        <f>SUM(C$21:C438)</f>
        <v>571.74767168220751</v>
      </c>
      <c r="E438" s="34">
        <f t="shared" si="31"/>
        <v>10001.747671682206</v>
      </c>
      <c r="F438" s="34">
        <f>IF(AND(OR(MONTH(A438) = MONTH(A$21), MONTH(A438) = MOD(MONTH(A$21)+6, 12)), DAY(A438) = DAY(A$21)),AVERAGEIF(A$21:A437,"&gt;"&amp; A438 - _xlfn.DAYS(A438,DATE(YEAR(A438),MONTH(A438)-6,DAY(A438))),H$21:H437)*G$3/2,0)</f>
        <v>0</v>
      </c>
      <c r="G438" s="34">
        <f>SUM(F$21:F438)</f>
        <v>494.45491803278685</v>
      </c>
      <c r="H438" s="34">
        <f t="shared" si="32"/>
        <v>9924.4549180327867</v>
      </c>
      <c r="I438" s="34">
        <f>IF(AND(MONTH(A438) = MONTH(A$21), DAY(A438) = DAY(A$21)),AVERAGEIF(A$21:A437,"&gt;"&amp; A438 - _xlfn.DAYS(DATE(YEAR(A438)+1,1,1),DATE(YEAR(A438),1,1)),K$21:K437)*G$3,0)</f>
        <v>0</v>
      </c>
      <c r="J438" s="34">
        <f>SUM(I$21:I438)</f>
        <v>488.1401098901099</v>
      </c>
      <c r="K438" s="34">
        <f t="shared" si="33"/>
        <v>9918.1401098901097</v>
      </c>
    </row>
    <row r="439" spans="1:11" x14ac:dyDescent="0.25">
      <c r="A439" s="20">
        <f t="shared" si="34"/>
        <v>40597</v>
      </c>
      <c r="B439" s="33">
        <f>_xlfn.IFNA(INDEX('Ein- und Auszahlungen'!B:B,MATCH(A439,'Ein- und Auszahlungen'!A:A,0)),0)</f>
        <v>0</v>
      </c>
      <c r="C439" s="34">
        <f t="shared" si="30"/>
        <v>1.3701024207783843</v>
      </c>
      <c r="D439" s="34">
        <f>SUM(C$21:C439)</f>
        <v>573.11777410298589</v>
      </c>
      <c r="E439" s="34">
        <f t="shared" si="31"/>
        <v>10003.117774102984</v>
      </c>
      <c r="F439" s="34">
        <f>IF(AND(OR(MONTH(A439) = MONTH(A$21), MONTH(A439) = MOD(MONTH(A$21)+6, 12)), DAY(A439) = DAY(A$21)),AVERAGEIF(A$21:A438,"&gt;"&amp; A439 - _xlfn.DAYS(A439,DATE(YEAR(A439),MONTH(A439)-6,DAY(A439))),H$21:H438)*G$3/2,0)</f>
        <v>0</v>
      </c>
      <c r="G439" s="34">
        <f>SUM(F$21:F439)</f>
        <v>494.45491803278685</v>
      </c>
      <c r="H439" s="34">
        <f t="shared" si="32"/>
        <v>9924.4549180327867</v>
      </c>
      <c r="I439" s="34">
        <f>IF(AND(MONTH(A439) = MONTH(A$21), DAY(A439) = DAY(A$21)),AVERAGEIF(A$21:A438,"&gt;"&amp; A439 - _xlfn.DAYS(DATE(YEAR(A439)+1,1,1),DATE(YEAR(A439),1,1)),K$21:K438)*G$3,0)</f>
        <v>0</v>
      </c>
      <c r="J439" s="34">
        <f>SUM(I$21:I439)</f>
        <v>488.1401098901099</v>
      </c>
      <c r="K439" s="34">
        <f t="shared" si="33"/>
        <v>9918.1401098901097</v>
      </c>
    </row>
    <row r="440" spans="1:11" x14ac:dyDescent="0.25">
      <c r="A440" s="20">
        <f t="shared" si="34"/>
        <v>40598</v>
      </c>
      <c r="B440" s="33">
        <f>_xlfn.IFNA(INDEX('Ein- und Auszahlungen'!B:B,MATCH(A440,'Ein- und Auszahlungen'!A:A,0)),0)</f>
        <v>0</v>
      </c>
      <c r="C440" s="34">
        <f t="shared" si="30"/>
        <v>1.3702901060415047</v>
      </c>
      <c r="D440" s="34">
        <f>SUM(C$21:C440)</f>
        <v>574.48806420902736</v>
      </c>
      <c r="E440" s="34">
        <f t="shared" si="31"/>
        <v>10004.488064209027</v>
      </c>
      <c r="F440" s="34">
        <f>IF(AND(OR(MONTH(A440) = MONTH(A$21), MONTH(A440) = MOD(MONTH(A$21)+6, 12)), DAY(A440) = DAY(A$21)),AVERAGEIF(A$21:A439,"&gt;"&amp; A440 - _xlfn.DAYS(A440,DATE(YEAR(A440),MONTH(A440)-6,DAY(A440))),H$21:H439)*G$3/2,0)</f>
        <v>0</v>
      </c>
      <c r="G440" s="34">
        <f>SUM(F$21:F440)</f>
        <v>494.45491803278685</v>
      </c>
      <c r="H440" s="34">
        <f t="shared" si="32"/>
        <v>9924.4549180327867</v>
      </c>
      <c r="I440" s="34">
        <f>IF(AND(MONTH(A440) = MONTH(A$21), DAY(A440) = DAY(A$21)),AVERAGEIF(A$21:A439,"&gt;"&amp; A440 - _xlfn.DAYS(DATE(YEAR(A440)+1,1,1),DATE(YEAR(A440),1,1)),K$21:K439)*G$3,0)</f>
        <v>0</v>
      </c>
      <c r="J440" s="34">
        <f>SUM(I$21:I440)</f>
        <v>488.1401098901099</v>
      </c>
      <c r="K440" s="34">
        <f t="shared" si="33"/>
        <v>9918.1401098901097</v>
      </c>
    </row>
    <row r="441" spans="1:11" x14ac:dyDescent="0.25">
      <c r="A441" s="20">
        <f t="shared" si="34"/>
        <v>40599</v>
      </c>
      <c r="B441" s="33">
        <f>_xlfn.IFNA(INDEX('Ein- und Auszahlungen'!B:B,MATCH(A441,'Ein- und Auszahlungen'!A:A,0)),0)</f>
        <v>0</v>
      </c>
      <c r="C441" s="34">
        <f t="shared" si="30"/>
        <v>1.3704778170149352</v>
      </c>
      <c r="D441" s="34">
        <f>SUM(C$21:C441)</f>
        <v>575.8585420260423</v>
      </c>
      <c r="E441" s="34">
        <f t="shared" si="31"/>
        <v>10005.858542026041</v>
      </c>
      <c r="F441" s="34">
        <f>IF(AND(OR(MONTH(A441) = MONTH(A$21), MONTH(A441) = MOD(MONTH(A$21)+6, 12)), DAY(A441) = DAY(A$21)),AVERAGEIF(A$21:A440,"&gt;"&amp; A441 - _xlfn.DAYS(A441,DATE(YEAR(A441),MONTH(A441)-6,DAY(A441))),H$21:H440)*G$3/2,0)</f>
        <v>0</v>
      </c>
      <c r="G441" s="34">
        <f>SUM(F$21:F441)</f>
        <v>494.45491803278685</v>
      </c>
      <c r="H441" s="34">
        <f t="shared" si="32"/>
        <v>9924.4549180327867</v>
      </c>
      <c r="I441" s="34">
        <f>IF(AND(MONTH(A441) = MONTH(A$21), DAY(A441) = DAY(A$21)),AVERAGEIF(A$21:A440,"&gt;"&amp; A441 - _xlfn.DAYS(DATE(YEAR(A441)+1,1,1),DATE(YEAR(A441),1,1)),K$21:K440)*G$3,0)</f>
        <v>0</v>
      </c>
      <c r="J441" s="34">
        <f>SUM(I$21:I441)</f>
        <v>488.1401098901099</v>
      </c>
      <c r="K441" s="34">
        <f t="shared" si="33"/>
        <v>9918.1401098901097</v>
      </c>
    </row>
    <row r="442" spans="1:11" x14ac:dyDescent="0.25">
      <c r="A442" s="20">
        <f t="shared" si="34"/>
        <v>40600</v>
      </c>
      <c r="B442" s="33">
        <f>_xlfn.IFNA(INDEX('Ein- und Auszahlungen'!B:B,MATCH(A442,'Ein- und Auszahlungen'!A:A,0)),0)</f>
        <v>0</v>
      </c>
      <c r="C442" s="34">
        <f t="shared" si="30"/>
        <v>1.3706655537021974</v>
      </c>
      <c r="D442" s="34">
        <f>SUM(C$21:C442)</f>
        <v>577.22920757974452</v>
      </c>
      <c r="E442" s="34">
        <f t="shared" si="31"/>
        <v>10007.229207579743</v>
      </c>
      <c r="F442" s="34">
        <f>IF(AND(OR(MONTH(A442) = MONTH(A$21), MONTH(A442) = MOD(MONTH(A$21)+6, 12)), DAY(A442) = DAY(A$21)),AVERAGEIF(A$21:A441,"&gt;"&amp; A442 - _xlfn.DAYS(A442,DATE(YEAR(A442),MONTH(A442)-6,DAY(A442))),H$21:H441)*G$3/2,0)</f>
        <v>0</v>
      </c>
      <c r="G442" s="34">
        <f>SUM(F$21:F442)</f>
        <v>494.45491803278685</v>
      </c>
      <c r="H442" s="34">
        <f t="shared" si="32"/>
        <v>9924.4549180327867</v>
      </c>
      <c r="I442" s="34">
        <f>IF(AND(MONTH(A442) = MONTH(A$21), DAY(A442) = DAY(A$21)),AVERAGEIF(A$21:A441,"&gt;"&amp; A442 - _xlfn.DAYS(DATE(YEAR(A442)+1,1,1),DATE(YEAR(A442),1,1)),K$21:K441)*G$3,0)</f>
        <v>0</v>
      </c>
      <c r="J442" s="34">
        <f>SUM(I$21:I442)</f>
        <v>488.1401098901099</v>
      </c>
      <c r="K442" s="34">
        <f t="shared" si="33"/>
        <v>9918.1401098901097</v>
      </c>
    </row>
    <row r="443" spans="1:11" x14ac:dyDescent="0.25">
      <c r="A443" s="20">
        <f t="shared" si="34"/>
        <v>40601</v>
      </c>
      <c r="B443" s="33">
        <f>_xlfn.IFNA(INDEX('Ein- und Auszahlungen'!B:B,MATCH(A443,'Ein- und Auszahlungen'!A:A,0)),0)</f>
        <v>0</v>
      </c>
      <c r="C443" s="34">
        <f t="shared" si="30"/>
        <v>1.3708533161068142</v>
      </c>
      <c r="D443" s="34">
        <f>SUM(C$21:C443)</f>
        <v>578.60006089585136</v>
      </c>
      <c r="E443" s="34">
        <f t="shared" si="31"/>
        <v>10008.600060895849</v>
      </c>
      <c r="F443" s="34">
        <f>IF(AND(OR(MONTH(A443) = MONTH(A$21), MONTH(A443) = MOD(MONTH(A$21)+6, 12)), DAY(A443) = DAY(A$21)),AVERAGEIF(A$21:A442,"&gt;"&amp; A443 - _xlfn.DAYS(A443,DATE(YEAR(A443),MONTH(A443)-6,DAY(A443))),H$21:H442)*G$3/2,0)</f>
        <v>0</v>
      </c>
      <c r="G443" s="34">
        <f>SUM(F$21:F443)</f>
        <v>494.45491803278685</v>
      </c>
      <c r="H443" s="34">
        <f t="shared" si="32"/>
        <v>9924.4549180327867</v>
      </c>
      <c r="I443" s="34">
        <f>IF(AND(MONTH(A443) = MONTH(A$21), DAY(A443) = DAY(A$21)),AVERAGEIF(A$21:A442,"&gt;"&amp; A443 - _xlfn.DAYS(DATE(YEAR(A443)+1,1,1),DATE(YEAR(A443),1,1)),K$21:K442)*G$3,0)</f>
        <v>0</v>
      </c>
      <c r="J443" s="34">
        <f>SUM(I$21:I443)</f>
        <v>488.1401098901099</v>
      </c>
      <c r="K443" s="34">
        <f t="shared" si="33"/>
        <v>9918.1401098901097</v>
      </c>
    </row>
    <row r="444" spans="1:11" x14ac:dyDescent="0.25">
      <c r="A444" s="20">
        <f t="shared" si="34"/>
        <v>40602</v>
      </c>
      <c r="B444" s="33">
        <f>_xlfn.IFNA(INDEX('Ein- und Auszahlungen'!B:B,MATCH(A444,'Ein- und Auszahlungen'!A:A,0)),0)</f>
        <v>0</v>
      </c>
      <c r="C444" s="34">
        <f t="shared" si="30"/>
        <v>1.3710411042323083</v>
      </c>
      <c r="D444" s="34">
        <f>SUM(C$21:C444)</f>
        <v>579.97110200008365</v>
      </c>
      <c r="E444" s="34">
        <f t="shared" si="31"/>
        <v>10009.971102000081</v>
      </c>
      <c r="F444" s="34">
        <f>IF(AND(OR(MONTH(A444) = MONTH(A$21), MONTH(A444) = MOD(MONTH(A$21)+6, 12)), DAY(A444) = DAY(A$21)),AVERAGEIF(A$21:A443,"&gt;"&amp; A444 - _xlfn.DAYS(A444,DATE(YEAR(A444),MONTH(A444)-6,DAY(A444))),H$21:H443)*G$3/2,0)</f>
        <v>0</v>
      </c>
      <c r="G444" s="34">
        <f>SUM(F$21:F444)</f>
        <v>494.45491803278685</v>
      </c>
      <c r="H444" s="34">
        <f t="shared" si="32"/>
        <v>9924.4549180327867</v>
      </c>
      <c r="I444" s="34">
        <f>IF(AND(MONTH(A444) = MONTH(A$21), DAY(A444) = DAY(A$21)),AVERAGEIF(A$21:A443,"&gt;"&amp; A444 - _xlfn.DAYS(DATE(YEAR(A444)+1,1,1),DATE(YEAR(A444),1,1)),K$21:K443)*G$3,0)</f>
        <v>0</v>
      </c>
      <c r="J444" s="34">
        <f>SUM(I$21:I444)</f>
        <v>488.1401098901099</v>
      </c>
      <c r="K444" s="34">
        <f t="shared" si="33"/>
        <v>9918.1401098901097</v>
      </c>
    </row>
    <row r="445" spans="1:11" x14ac:dyDescent="0.25">
      <c r="A445" s="20">
        <f t="shared" si="34"/>
        <v>40603</v>
      </c>
      <c r="B445" s="33">
        <f>_xlfn.IFNA(INDEX('Ein- und Auszahlungen'!B:B,MATCH(A445,'Ein- und Auszahlungen'!A:A,0)),0)</f>
        <v>0</v>
      </c>
      <c r="C445" s="34">
        <f t="shared" si="30"/>
        <v>1.3712289180822028</v>
      </c>
      <c r="D445" s="34">
        <f>SUM(C$21:C445)</f>
        <v>581.34233091816589</v>
      </c>
      <c r="E445" s="34">
        <f t="shared" si="31"/>
        <v>10011.342330918163</v>
      </c>
      <c r="F445" s="34">
        <f>IF(AND(OR(MONTH(A445) = MONTH(A$21), MONTH(A445) = MOD(MONTH(A$21)+6, 12)), DAY(A445) = DAY(A$21)),AVERAGEIF(A$21:A444,"&gt;"&amp; A445 - _xlfn.DAYS(A445,DATE(YEAR(A445),MONTH(A445)-6,DAY(A445))),H$21:H444)*G$3/2,0)</f>
        <v>0</v>
      </c>
      <c r="G445" s="34">
        <f>SUM(F$21:F445)</f>
        <v>494.45491803278685</v>
      </c>
      <c r="H445" s="34">
        <f t="shared" si="32"/>
        <v>9924.4549180327867</v>
      </c>
      <c r="I445" s="34">
        <f>IF(AND(MONTH(A445) = MONTH(A$21), DAY(A445) = DAY(A$21)),AVERAGEIF(A$21:A444,"&gt;"&amp; A445 - _xlfn.DAYS(DATE(YEAR(A445)+1,1,1),DATE(YEAR(A445),1,1)),K$21:K444)*G$3,0)</f>
        <v>0</v>
      </c>
      <c r="J445" s="34">
        <f>SUM(I$21:I445)</f>
        <v>488.1401098901099</v>
      </c>
      <c r="K445" s="34">
        <f t="shared" si="33"/>
        <v>9918.1401098901097</v>
      </c>
    </row>
    <row r="446" spans="1:11" x14ac:dyDescent="0.25">
      <c r="A446" s="20">
        <f t="shared" si="34"/>
        <v>40604</v>
      </c>
      <c r="B446" s="33">
        <f>_xlfn.IFNA(INDEX('Ein- und Auszahlungen'!B:B,MATCH(A446,'Ein- und Auszahlungen'!A:A,0)),0)</f>
        <v>0</v>
      </c>
      <c r="C446" s="34">
        <f t="shared" si="30"/>
        <v>1.3714167576600225</v>
      </c>
      <c r="D446" s="34">
        <f>SUM(C$21:C446)</f>
        <v>582.71374767582586</v>
      </c>
      <c r="E446" s="34">
        <f t="shared" si="31"/>
        <v>10012.713747675823</v>
      </c>
      <c r="F446" s="34">
        <f>IF(AND(OR(MONTH(A446) = MONTH(A$21), MONTH(A446) = MOD(MONTH(A$21)+6, 12)), DAY(A446) = DAY(A$21)),AVERAGEIF(A$21:A445,"&gt;"&amp; A446 - _xlfn.DAYS(A446,DATE(YEAR(A446),MONTH(A446)-6,DAY(A446))),H$21:H445)*G$3/2,0)</f>
        <v>0</v>
      </c>
      <c r="G446" s="34">
        <f>SUM(F$21:F446)</f>
        <v>494.45491803278685</v>
      </c>
      <c r="H446" s="34">
        <f t="shared" si="32"/>
        <v>9924.4549180327867</v>
      </c>
      <c r="I446" s="34">
        <f>IF(AND(MONTH(A446) = MONTH(A$21), DAY(A446) = DAY(A$21)),AVERAGEIF(A$21:A445,"&gt;"&amp; A446 - _xlfn.DAYS(DATE(YEAR(A446)+1,1,1),DATE(YEAR(A446),1,1)),K$21:K445)*G$3,0)</f>
        <v>0</v>
      </c>
      <c r="J446" s="34">
        <f>SUM(I$21:I446)</f>
        <v>488.1401098901099</v>
      </c>
      <c r="K446" s="34">
        <f t="shared" si="33"/>
        <v>9918.1401098901097</v>
      </c>
    </row>
    <row r="447" spans="1:11" x14ac:dyDescent="0.25">
      <c r="A447" s="20">
        <f t="shared" si="34"/>
        <v>40605</v>
      </c>
      <c r="B447" s="33">
        <f>_xlfn.IFNA(INDEX('Ein- und Auszahlungen'!B:B,MATCH(A447,'Ein- und Auszahlungen'!A:A,0)),0)</f>
        <v>0</v>
      </c>
      <c r="C447" s="34">
        <f t="shared" si="30"/>
        <v>1.3716046229692911</v>
      </c>
      <c r="D447" s="34">
        <f>SUM(C$21:C447)</f>
        <v>584.0853522987951</v>
      </c>
      <c r="E447" s="34">
        <f t="shared" si="31"/>
        <v>10014.085352298793</v>
      </c>
      <c r="F447" s="34">
        <f>IF(AND(OR(MONTH(A447) = MONTH(A$21), MONTH(A447) = MOD(MONTH(A$21)+6, 12)), DAY(A447) = DAY(A$21)),AVERAGEIF(A$21:A446,"&gt;"&amp; A447 - _xlfn.DAYS(A447,DATE(YEAR(A447),MONTH(A447)-6,DAY(A447))),H$21:H446)*G$3/2,0)</f>
        <v>0</v>
      </c>
      <c r="G447" s="34">
        <f>SUM(F$21:F447)</f>
        <v>494.45491803278685</v>
      </c>
      <c r="H447" s="34">
        <f t="shared" si="32"/>
        <v>9924.4549180327867</v>
      </c>
      <c r="I447" s="34">
        <f>IF(AND(MONTH(A447) = MONTH(A$21), DAY(A447) = DAY(A$21)),AVERAGEIF(A$21:A446,"&gt;"&amp; A447 - _xlfn.DAYS(DATE(YEAR(A447)+1,1,1),DATE(YEAR(A447),1,1)),K$21:K446)*G$3,0)</f>
        <v>0</v>
      </c>
      <c r="J447" s="34">
        <f>SUM(I$21:I447)</f>
        <v>488.1401098901099</v>
      </c>
      <c r="K447" s="34">
        <f t="shared" si="33"/>
        <v>9918.1401098901097</v>
      </c>
    </row>
    <row r="448" spans="1:11" x14ac:dyDescent="0.25">
      <c r="A448" s="20">
        <f t="shared" si="34"/>
        <v>40606</v>
      </c>
      <c r="B448" s="33">
        <f>_xlfn.IFNA(INDEX('Ein- und Auszahlungen'!B:B,MATCH(A448,'Ein- und Auszahlungen'!A:A,0)),0)</f>
        <v>0</v>
      </c>
      <c r="C448" s="34">
        <f t="shared" si="30"/>
        <v>1.3717925140135334</v>
      </c>
      <c r="D448" s="34">
        <f>SUM(C$21:C448)</f>
        <v>585.45714481280868</v>
      </c>
      <c r="E448" s="34">
        <f t="shared" si="31"/>
        <v>10015.457144812806</v>
      </c>
      <c r="F448" s="34">
        <f>IF(AND(OR(MONTH(A448) = MONTH(A$21), MONTH(A448) = MOD(MONTH(A$21)+6, 12)), DAY(A448) = DAY(A$21)),AVERAGEIF(A$21:A447,"&gt;"&amp; A448 - _xlfn.DAYS(A448,DATE(YEAR(A448),MONTH(A448)-6,DAY(A448))),H$21:H447)*G$3/2,0)</f>
        <v>0</v>
      </c>
      <c r="G448" s="34">
        <f>SUM(F$21:F448)</f>
        <v>494.45491803278685</v>
      </c>
      <c r="H448" s="34">
        <f t="shared" si="32"/>
        <v>9924.4549180327867</v>
      </c>
      <c r="I448" s="34">
        <f>IF(AND(MONTH(A448) = MONTH(A$21), DAY(A448) = DAY(A$21)),AVERAGEIF(A$21:A447,"&gt;"&amp; A448 - _xlfn.DAYS(DATE(YEAR(A448)+1,1,1),DATE(YEAR(A448),1,1)),K$21:K447)*G$3,0)</f>
        <v>0</v>
      </c>
      <c r="J448" s="34">
        <f>SUM(I$21:I448)</f>
        <v>488.1401098901099</v>
      </c>
      <c r="K448" s="34">
        <f t="shared" si="33"/>
        <v>9918.1401098901097</v>
      </c>
    </row>
    <row r="449" spans="1:11" x14ac:dyDescent="0.25">
      <c r="A449" s="20">
        <f t="shared" si="34"/>
        <v>40607</v>
      </c>
      <c r="B449" s="33">
        <f>_xlfn.IFNA(INDEX('Ein- und Auszahlungen'!B:B,MATCH(A449,'Ein- und Auszahlungen'!A:A,0)),0)</f>
        <v>0</v>
      </c>
      <c r="C449" s="34">
        <f t="shared" si="30"/>
        <v>1.3719804307962749</v>
      </c>
      <c r="D449" s="34">
        <f>SUM(C$21:C449)</f>
        <v>586.82912524360495</v>
      </c>
      <c r="E449" s="34">
        <f t="shared" si="31"/>
        <v>10016.829125243603</v>
      </c>
      <c r="F449" s="34">
        <f>IF(AND(OR(MONTH(A449) = MONTH(A$21), MONTH(A449) = MOD(MONTH(A$21)+6, 12)), DAY(A449) = DAY(A$21)),AVERAGEIF(A$21:A448,"&gt;"&amp; A449 - _xlfn.DAYS(A449,DATE(YEAR(A449),MONTH(A449)-6,DAY(A449))),H$21:H448)*G$3/2,0)</f>
        <v>0</v>
      </c>
      <c r="G449" s="34">
        <f>SUM(F$21:F449)</f>
        <v>494.45491803278685</v>
      </c>
      <c r="H449" s="34">
        <f t="shared" si="32"/>
        <v>9924.4549180327867</v>
      </c>
      <c r="I449" s="34">
        <f>IF(AND(MONTH(A449) = MONTH(A$21), DAY(A449) = DAY(A$21)),AVERAGEIF(A$21:A448,"&gt;"&amp; A449 - _xlfn.DAYS(DATE(YEAR(A449)+1,1,1),DATE(YEAR(A449),1,1)),K$21:K448)*G$3,0)</f>
        <v>0</v>
      </c>
      <c r="J449" s="34">
        <f>SUM(I$21:I449)</f>
        <v>488.1401098901099</v>
      </c>
      <c r="K449" s="34">
        <f t="shared" si="33"/>
        <v>9918.1401098901097</v>
      </c>
    </row>
    <row r="450" spans="1:11" x14ac:dyDescent="0.25">
      <c r="A450" s="20">
        <f t="shared" si="34"/>
        <v>40608</v>
      </c>
      <c r="B450" s="33">
        <f>_xlfn.IFNA(INDEX('Ein- und Auszahlungen'!B:B,MATCH(A450,'Ein- und Auszahlungen'!A:A,0)),0)</f>
        <v>0</v>
      </c>
      <c r="C450" s="34">
        <f t="shared" si="30"/>
        <v>1.3721683733210415</v>
      </c>
      <c r="D450" s="34">
        <f>SUM(C$21:C450)</f>
        <v>588.20129361692602</v>
      </c>
      <c r="E450" s="34">
        <f t="shared" si="31"/>
        <v>10018.201293616923</v>
      </c>
      <c r="F450" s="34">
        <f>IF(AND(OR(MONTH(A450) = MONTH(A$21), MONTH(A450) = MOD(MONTH(A$21)+6, 12)), DAY(A450) = DAY(A$21)),AVERAGEIF(A$21:A449,"&gt;"&amp; A450 - _xlfn.DAYS(A450,DATE(YEAR(A450),MONTH(A450)-6,DAY(A450))),H$21:H449)*G$3/2,0)</f>
        <v>0</v>
      </c>
      <c r="G450" s="34">
        <f>SUM(F$21:F450)</f>
        <v>494.45491803278685</v>
      </c>
      <c r="H450" s="34">
        <f t="shared" si="32"/>
        <v>9924.4549180327867</v>
      </c>
      <c r="I450" s="34">
        <f>IF(AND(MONTH(A450) = MONTH(A$21), DAY(A450) = DAY(A$21)),AVERAGEIF(A$21:A449,"&gt;"&amp; A450 - _xlfn.DAYS(DATE(YEAR(A450)+1,1,1),DATE(YEAR(A450),1,1)),K$21:K449)*G$3,0)</f>
        <v>0</v>
      </c>
      <c r="J450" s="34">
        <f>SUM(I$21:I450)</f>
        <v>488.1401098901099</v>
      </c>
      <c r="K450" s="34">
        <f t="shared" si="33"/>
        <v>9918.1401098901097</v>
      </c>
    </row>
    <row r="451" spans="1:11" x14ac:dyDescent="0.25">
      <c r="A451" s="20">
        <f t="shared" si="34"/>
        <v>40609</v>
      </c>
      <c r="B451" s="33">
        <f>_xlfn.IFNA(INDEX('Ein- und Auszahlungen'!B:B,MATCH(A451,'Ein- und Auszahlungen'!A:A,0)),0)</f>
        <v>0</v>
      </c>
      <c r="C451" s="34">
        <f t="shared" si="30"/>
        <v>1.3723563415913593</v>
      </c>
      <c r="D451" s="34">
        <f>SUM(C$21:C451)</f>
        <v>589.57364995851742</v>
      </c>
      <c r="E451" s="34">
        <f t="shared" si="31"/>
        <v>10019.573649958515</v>
      </c>
      <c r="F451" s="34">
        <f>IF(AND(OR(MONTH(A451) = MONTH(A$21), MONTH(A451) = MOD(MONTH(A$21)+6, 12)), DAY(A451) = DAY(A$21)),AVERAGEIF(A$21:A450,"&gt;"&amp; A451 - _xlfn.DAYS(A451,DATE(YEAR(A451),MONTH(A451)-6,DAY(A451))),H$21:H450)*G$3/2,0)</f>
        <v>0</v>
      </c>
      <c r="G451" s="34">
        <f>SUM(F$21:F451)</f>
        <v>494.45491803278685</v>
      </c>
      <c r="H451" s="34">
        <f t="shared" si="32"/>
        <v>9924.4549180327867</v>
      </c>
      <c r="I451" s="34">
        <f>IF(AND(MONTH(A451) = MONTH(A$21), DAY(A451) = DAY(A$21)),AVERAGEIF(A$21:A450,"&gt;"&amp; A451 - _xlfn.DAYS(DATE(YEAR(A451)+1,1,1),DATE(YEAR(A451),1,1)),K$21:K450)*G$3,0)</f>
        <v>0</v>
      </c>
      <c r="J451" s="34">
        <f>SUM(I$21:I451)</f>
        <v>488.1401098901099</v>
      </c>
      <c r="K451" s="34">
        <f t="shared" si="33"/>
        <v>9918.1401098901097</v>
      </c>
    </row>
    <row r="452" spans="1:11" x14ac:dyDescent="0.25">
      <c r="A452" s="20">
        <f t="shared" si="34"/>
        <v>40610</v>
      </c>
      <c r="B452" s="33">
        <f>_xlfn.IFNA(INDEX('Ein- und Auszahlungen'!B:B,MATCH(A452,'Ein- und Auszahlungen'!A:A,0)),0)</f>
        <v>0</v>
      </c>
      <c r="C452" s="34">
        <f t="shared" si="30"/>
        <v>1.3725443356107556</v>
      </c>
      <c r="D452" s="34">
        <f>SUM(C$21:C452)</f>
        <v>590.94619429412819</v>
      </c>
      <c r="E452" s="34">
        <f t="shared" si="31"/>
        <v>10020.946194294125</v>
      </c>
      <c r="F452" s="34">
        <f>IF(AND(OR(MONTH(A452) = MONTH(A$21), MONTH(A452) = MOD(MONTH(A$21)+6, 12)), DAY(A452) = DAY(A$21)),AVERAGEIF(A$21:A451,"&gt;"&amp; A452 - _xlfn.DAYS(A452,DATE(YEAR(A452),MONTH(A452)-6,DAY(A452))),H$21:H451)*G$3/2,0)</f>
        <v>0</v>
      </c>
      <c r="G452" s="34">
        <f>SUM(F$21:F452)</f>
        <v>494.45491803278685</v>
      </c>
      <c r="H452" s="34">
        <f t="shared" si="32"/>
        <v>9924.4549180327867</v>
      </c>
      <c r="I452" s="34">
        <f>IF(AND(MONTH(A452) = MONTH(A$21), DAY(A452) = DAY(A$21)),AVERAGEIF(A$21:A451,"&gt;"&amp; A452 - _xlfn.DAYS(DATE(YEAR(A452)+1,1,1),DATE(YEAR(A452),1,1)),K$21:K451)*G$3,0)</f>
        <v>0</v>
      </c>
      <c r="J452" s="34">
        <f>SUM(I$21:I452)</f>
        <v>488.1401098901099</v>
      </c>
      <c r="K452" s="34">
        <f t="shared" si="33"/>
        <v>9918.1401098901097</v>
      </c>
    </row>
    <row r="453" spans="1:11" x14ac:dyDescent="0.25">
      <c r="A453" s="20">
        <f t="shared" si="34"/>
        <v>40611</v>
      </c>
      <c r="B453" s="33">
        <f>_xlfn.IFNA(INDEX('Ein- und Auszahlungen'!B:B,MATCH(A453,'Ein- und Auszahlungen'!A:A,0)),0)</f>
        <v>0</v>
      </c>
      <c r="C453" s="34">
        <f t="shared" si="30"/>
        <v>1.3727323553827568</v>
      </c>
      <c r="D453" s="34">
        <f>SUM(C$21:C453)</f>
        <v>592.3189266495109</v>
      </c>
      <c r="E453" s="34">
        <f t="shared" si="31"/>
        <v>10022.318926649508</v>
      </c>
      <c r="F453" s="34">
        <f>IF(AND(OR(MONTH(A453) = MONTH(A$21), MONTH(A453) = MOD(MONTH(A$21)+6, 12)), DAY(A453) = DAY(A$21)),AVERAGEIF(A$21:A452,"&gt;"&amp; A453 - _xlfn.DAYS(A453,DATE(YEAR(A453),MONTH(A453)-6,DAY(A453))),H$21:H452)*G$3/2,0)</f>
        <v>0</v>
      </c>
      <c r="G453" s="34">
        <f>SUM(F$21:F453)</f>
        <v>494.45491803278685</v>
      </c>
      <c r="H453" s="34">
        <f t="shared" si="32"/>
        <v>9924.4549180327867</v>
      </c>
      <c r="I453" s="34">
        <f>IF(AND(MONTH(A453) = MONTH(A$21), DAY(A453) = DAY(A$21)),AVERAGEIF(A$21:A452,"&gt;"&amp; A453 - _xlfn.DAYS(DATE(YEAR(A453)+1,1,1),DATE(YEAR(A453),1,1)),K$21:K452)*G$3,0)</f>
        <v>0</v>
      </c>
      <c r="J453" s="34">
        <f>SUM(I$21:I453)</f>
        <v>488.1401098901099</v>
      </c>
      <c r="K453" s="34">
        <f t="shared" si="33"/>
        <v>9918.1401098901097</v>
      </c>
    </row>
    <row r="454" spans="1:11" x14ac:dyDescent="0.25">
      <c r="A454" s="20">
        <f t="shared" si="34"/>
        <v>40612</v>
      </c>
      <c r="B454" s="33">
        <f>_xlfn.IFNA(INDEX('Ein- und Auszahlungen'!B:B,MATCH(A454,'Ein- und Auszahlungen'!A:A,0)),0)</f>
        <v>0</v>
      </c>
      <c r="C454" s="34">
        <f t="shared" si="30"/>
        <v>1.3729204009108917</v>
      </c>
      <c r="D454" s="34">
        <f>SUM(C$21:C454)</f>
        <v>593.69184705042176</v>
      </c>
      <c r="E454" s="34">
        <f t="shared" si="31"/>
        <v>10023.691847050419</v>
      </c>
      <c r="F454" s="34">
        <f>IF(AND(OR(MONTH(A454) = MONTH(A$21), MONTH(A454) = MOD(MONTH(A$21)+6, 12)), DAY(A454) = DAY(A$21)),AVERAGEIF(A$21:A453,"&gt;"&amp; A454 - _xlfn.DAYS(A454,DATE(YEAR(A454),MONTH(A454)-6,DAY(A454))),H$21:H453)*G$3/2,0)</f>
        <v>0</v>
      </c>
      <c r="G454" s="34">
        <f>SUM(F$21:F454)</f>
        <v>494.45491803278685</v>
      </c>
      <c r="H454" s="34">
        <f t="shared" si="32"/>
        <v>9924.4549180327867</v>
      </c>
      <c r="I454" s="34">
        <f>IF(AND(MONTH(A454) = MONTH(A$21), DAY(A454) = DAY(A$21)),AVERAGEIF(A$21:A453,"&gt;"&amp; A454 - _xlfn.DAYS(DATE(YEAR(A454)+1,1,1),DATE(YEAR(A454),1,1)),K$21:K453)*G$3,0)</f>
        <v>0</v>
      </c>
      <c r="J454" s="34">
        <f>SUM(I$21:I454)</f>
        <v>488.1401098901099</v>
      </c>
      <c r="K454" s="34">
        <f t="shared" si="33"/>
        <v>9918.1401098901097</v>
      </c>
    </row>
    <row r="455" spans="1:11" x14ac:dyDescent="0.25">
      <c r="A455" s="20">
        <f t="shared" si="34"/>
        <v>40613</v>
      </c>
      <c r="B455" s="33">
        <f>_xlfn.IFNA(INDEX('Ein- und Auszahlungen'!B:B,MATCH(A455,'Ein- und Auszahlungen'!A:A,0)),0)</f>
        <v>0</v>
      </c>
      <c r="C455" s="34">
        <f t="shared" si="30"/>
        <v>1.3731084721986875</v>
      </c>
      <c r="D455" s="34">
        <f>SUM(C$21:C455)</f>
        <v>595.06495552262049</v>
      </c>
      <c r="E455" s="34">
        <f t="shared" si="31"/>
        <v>10025.064955522617</v>
      </c>
      <c r="F455" s="34">
        <f>IF(AND(OR(MONTH(A455) = MONTH(A$21), MONTH(A455) = MOD(MONTH(A$21)+6, 12)), DAY(A455) = DAY(A$21)),AVERAGEIF(A$21:A454,"&gt;"&amp; A455 - _xlfn.DAYS(A455,DATE(YEAR(A455),MONTH(A455)-6,DAY(A455))),H$21:H454)*G$3/2,0)</f>
        <v>0</v>
      </c>
      <c r="G455" s="34">
        <f>SUM(F$21:F455)</f>
        <v>494.45491803278685</v>
      </c>
      <c r="H455" s="34">
        <f t="shared" si="32"/>
        <v>9924.4549180327867</v>
      </c>
      <c r="I455" s="34">
        <f>IF(AND(MONTH(A455) = MONTH(A$21), DAY(A455) = DAY(A$21)),AVERAGEIF(A$21:A454,"&gt;"&amp; A455 - _xlfn.DAYS(DATE(YEAR(A455)+1,1,1),DATE(YEAR(A455),1,1)),K$21:K454)*G$3,0)</f>
        <v>0</v>
      </c>
      <c r="J455" s="34">
        <f>SUM(I$21:I455)</f>
        <v>488.1401098901099</v>
      </c>
      <c r="K455" s="34">
        <f t="shared" si="33"/>
        <v>9918.1401098901097</v>
      </c>
    </row>
    <row r="456" spans="1:11" x14ac:dyDescent="0.25">
      <c r="A456" s="20">
        <f t="shared" si="34"/>
        <v>40614</v>
      </c>
      <c r="B456" s="33">
        <f>_xlfn.IFNA(INDEX('Ein- und Auszahlungen'!B:B,MATCH(A456,'Ein- und Auszahlungen'!A:A,0)),0)</f>
        <v>0</v>
      </c>
      <c r="C456" s="34">
        <f t="shared" si="30"/>
        <v>1.3732965692496737</v>
      </c>
      <c r="D456" s="34">
        <f>SUM(C$21:C456)</f>
        <v>596.43825209187014</v>
      </c>
      <c r="E456" s="34">
        <f t="shared" si="31"/>
        <v>10026.438252091866</v>
      </c>
      <c r="F456" s="34">
        <f>IF(AND(OR(MONTH(A456) = MONTH(A$21), MONTH(A456) = MOD(MONTH(A$21)+6, 12)), DAY(A456) = DAY(A$21)),AVERAGEIF(A$21:A455,"&gt;"&amp; A456 - _xlfn.DAYS(A456,DATE(YEAR(A456),MONTH(A456)-6,DAY(A456))),H$21:H455)*G$3/2,0)</f>
        <v>0</v>
      </c>
      <c r="G456" s="34">
        <f>SUM(F$21:F456)</f>
        <v>494.45491803278685</v>
      </c>
      <c r="H456" s="34">
        <f t="shared" si="32"/>
        <v>9924.4549180327867</v>
      </c>
      <c r="I456" s="34">
        <f>IF(AND(MONTH(A456) = MONTH(A$21), DAY(A456) = DAY(A$21)),AVERAGEIF(A$21:A455,"&gt;"&amp; A456 - _xlfn.DAYS(DATE(YEAR(A456)+1,1,1),DATE(YEAR(A456),1,1)),K$21:K455)*G$3,0)</f>
        <v>0</v>
      </c>
      <c r="J456" s="34">
        <f>SUM(I$21:I456)</f>
        <v>488.1401098901099</v>
      </c>
      <c r="K456" s="34">
        <f t="shared" si="33"/>
        <v>9918.1401098901097</v>
      </c>
    </row>
    <row r="457" spans="1:11" x14ac:dyDescent="0.25">
      <c r="A457" s="20">
        <f t="shared" si="34"/>
        <v>40615</v>
      </c>
      <c r="B457" s="33">
        <f>_xlfn.IFNA(INDEX('Ein- und Auszahlungen'!B:B,MATCH(A457,'Ein- und Auszahlungen'!A:A,0)),0)</f>
        <v>0</v>
      </c>
      <c r="C457" s="34">
        <f t="shared" si="30"/>
        <v>1.3734846920673789</v>
      </c>
      <c r="D457" s="34">
        <f>SUM(C$21:C457)</f>
        <v>597.81173678393748</v>
      </c>
      <c r="E457" s="34">
        <f t="shared" si="31"/>
        <v>10027.811736783933</v>
      </c>
      <c r="F457" s="34">
        <f>IF(AND(OR(MONTH(A457) = MONTH(A$21), MONTH(A457) = MOD(MONTH(A$21)+6, 12)), DAY(A457) = DAY(A$21)),AVERAGEIF(A$21:A456,"&gt;"&amp; A457 - _xlfn.DAYS(A457,DATE(YEAR(A457),MONTH(A457)-6,DAY(A457))),H$21:H456)*G$3/2,0)</f>
        <v>0</v>
      </c>
      <c r="G457" s="34">
        <f>SUM(F$21:F457)</f>
        <v>494.45491803278685</v>
      </c>
      <c r="H457" s="34">
        <f t="shared" si="32"/>
        <v>9924.4549180327867</v>
      </c>
      <c r="I457" s="34">
        <f>IF(AND(MONTH(A457) = MONTH(A$21), DAY(A457) = DAY(A$21)),AVERAGEIF(A$21:A456,"&gt;"&amp; A457 - _xlfn.DAYS(DATE(YEAR(A457)+1,1,1),DATE(YEAR(A457),1,1)),K$21:K456)*G$3,0)</f>
        <v>0</v>
      </c>
      <c r="J457" s="34">
        <f>SUM(I$21:I457)</f>
        <v>488.1401098901099</v>
      </c>
      <c r="K457" s="34">
        <f t="shared" si="33"/>
        <v>9918.1401098901097</v>
      </c>
    </row>
    <row r="458" spans="1:11" x14ac:dyDescent="0.25">
      <c r="A458" s="20">
        <f t="shared" si="34"/>
        <v>40616</v>
      </c>
      <c r="B458" s="33">
        <f>_xlfn.IFNA(INDEX('Ein- und Auszahlungen'!B:B,MATCH(A458,'Ein- und Auszahlungen'!A:A,0)),0)</f>
        <v>0</v>
      </c>
      <c r="C458" s="34">
        <f t="shared" si="30"/>
        <v>1.3736728406553333</v>
      </c>
      <c r="D458" s="34">
        <f>SUM(C$21:C458)</f>
        <v>599.18540962459281</v>
      </c>
      <c r="E458" s="34">
        <f t="shared" si="31"/>
        <v>10029.185409624588</v>
      </c>
      <c r="F458" s="34">
        <f>IF(AND(OR(MONTH(A458) = MONTH(A$21), MONTH(A458) = MOD(MONTH(A$21)+6, 12)), DAY(A458) = DAY(A$21)),AVERAGEIF(A$21:A457,"&gt;"&amp; A458 - _xlfn.DAYS(A458,DATE(YEAR(A458),MONTH(A458)-6,DAY(A458))),H$21:H457)*G$3/2,0)</f>
        <v>0</v>
      </c>
      <c r="G458" s="34">
        <f>SUM(F$21:F458)</f>
        <v>494.45491803278685</v>
      </c>
      <c r="H458" s="34">
        <f t="shared" si="32"/>
        <v>9924.4549180327867</v>
      </c>
      <c r="I458" s="34">
        <f>IF(AND(MONTH(A458) = MONTH(A$21), DAY(A458) = DAY(A$21)),AVERAGEIF(A$21:A457,"&gt;"&amp; A458 - _xlfn.DAYS(DATE(YEAR(A458)+1,1,1),DATE(YEAR(A458),1,1)),K$21:K457)*G$3,0)</f>
        <v>0</v>
      </c>
      <c r="J458" s="34">
        <f>SUM(I$21:I458)</f>
        <v>488.1401098901099</v>
      </c>
      <c r="K458" s="34">
        <f t="shared" si="33"/>
        <v>9918.1401098901097</v>
      </c>
    </row>
    <row r="459" spans="1:11" x14ac:dyDescent="0.25">
      <c r="A459" s="20">
        <f t="shared" si="34"/>
        <v>40617</v>
      </c>
      <c r="B459" s="33">
        <f>_xlfn.IFNA(INDEX('Ein- und Auszahlungen'!B:B,MATCH(A459,'Ein- und Auszahlungen'!A:A,0)),0)</f>
        <v>0</v>
      </c>
      <c r="C459" s="34">
        <f t="shared" si="30"/>
        <v>1.3738610150170669</v>
      </c>
      <c r="D459" s="34">
        <f>SUM(C$21:C459)</f>
        <v>600.55927063960985</v>
      </c>
      <c r="E459" s="34">
        <f t="shared" si="31"/>
        <v>10030.559270639606</v>
      </c>
      <c r="F459" s="34">
        <f>IF(AND(OR(MONTH(A459) = MONTH(A$21), MONTH(A459) = MOD(MONTH(A$21)+6, 12)), DAY(A459) = DAY(A$21)),AVERAGEIF(A$21:A458,"&gt;"&amp; A459 - _xlfn.DAYS(A459,DATE(YEAR(A459),MONTH(A459)-6,DAY(A459))),H$21:H458)*G$3/2,0)</f>
        <v>0</v>
      </c>
      <c r="G459" s="34">
        <f>SUM(F$21:F459)</f>
        <v>494.45491803278685</v>
      </c>
      <c r="H459" s="34">
        <f t="shared" si="32"/>
        <v>9924.4549180327867</v>
      </c>
      <c r="I459" s="34">
        <f>IF(AND(MONTH(A459) = MONTH(A$21), DAY(A459) = DAY(A$21)),AVERAGEIF(A$21:A458,"&gt;"&amp; A459 - _xlfn.DAYS(DATE(YEAR(A459)+1,1,1),DATE(YEAR(A459),1,1)),K$21:K458)*G$3,0)</f>
        <v>0</v>
      </c>
      <c r="J459" s="34">
        <f>SUM(I$21:I459)</f>
        <v>488.1401098901099</v>
      </c>
      <c r="K459" s="34">
        <f t="shared" si="33"/>
        <v>9918.1401098901097</v>
      </c>
    </row>
    <row r="460" spans="1:11" x14ac:dyDescent="0.25">
      <c r="A460" s="20">
        <f t="shared" si="34"/>
        <v>40618</v>
      </c>
      <c r="B460" s="33">
        <f>_xlfn.IFNA(INDEX('Ein- und Auszahlungen'!B:B,MATCH(A460,'Ein- und Auszahlungen'!A:A,0)),0)</f>
        <v>0</v>
      </c>
      <c r="C460" s="34">
        <f t="shared" si="30"/>
        <v>1.3740492151561103</v>
      </c>
      <c r="D460" s="34">
        <f>SUM(C$21:C460)</f>
        <v>601.93331985476595</v>
      </c>
      <c r="E460" s="34">
        <f t="shared" si="31"/>
        <v>10031.933319854761</v>
      </c>
      <c r="F460" s="34">
        <f>IF(AND(OR(MONTH(A460) = MONTH(A$21), MONTH(A460) = MOD(MONTH(A$21)+6, 12)), DAY(A460) = DAY(A$21)),AVERAGEIF(A$21:A459,"&gt;"&amp; A460 - _xlfn.DAYS(A460,DATE(YEAR(A460),MONTH(A460)-6,DAY(A460))),H$21:H459)*G$3/2,0)</f>
        <v>0</v>
      </c>
      <c r="G460" s="34">
        <f>SUM(F$21:F460)</f>
        <v>494.45491803278685</v>
      </c>
      <c r="H460" s="34">
        <f t="shared" si="32"/>
        <v>9924.4549180327867</v>
      </c>
      <c r="I460" s="34">
        <f>IF(AND(MONTH(A460) = MONTH(A$21), DAY(A460) = DAY(A$21)),AVERAGEIF(A$21:A459,"&gt;"&amp; A460 - _xlfn.DAYS(DATE(YEAR(A460)+1,1,1),DATE(YEAR(A460),1,1)),K$21:K459)*G$3,0)</f>
        <v>0</v>
      </c>
      <c r="J460" s="34">
        <f>SUM(I$21:I460)</f>
        <v>488.1401098901099</v>
      </c>
      <c r="K460" s="34">
        <f t="shared" si="33"/>
        <v>9918.1401098901097</v>
      </c>
    </row>
    <row r="461" spans="1:11" x14ac:dyDescent="0.25">
      <c r="A461" s="20">
        <f t="shared" si="34"/>
        <v>40619</v>
      </c>
      <c r="B461" s="33">
        <f>_xlfn.IFNA(INDEX('Ein- und Auszahlungen'!B:B,MATCH(A461,'Ein- und Auszahlungen'!A:A,0)),0)</f>
        <v>0</v>
      </c>
      <c r="C461" s="34">
        <f t="shared" si="30"/>
        <v>1.3742374410759948</v>
      </c>
      <c r="D461" s="34">
        <f>SUM(C$21:C461)</f>
        <v>603.307557295842</v>
      </c>
      <c r="E461" s="34">
        <f t="shared" si="31"/>
        <v>10033.307557295837</v>
      </c>
      <c r="F461" s="34">
        <f>IF(AND(OR(MONTH(A461) = MONTH(A$21), MONTH(A461) = MOD(MONTH(A$21)+6, 12)), DAY(A461) = DAY(A$21)),AVERAGEIF(A$21:A460,"&gt;"&amp; A461 - _xlfn.DAYS(A461,DATE(YEAR(A461),MONTH(A461)-6,DAY(A461))),H$21:H460)*G$3/2,0)</f>
        <v>0</v>
      </c>
      <c r="G461" s="34">
        <f>SUM(F$21:F461)</f>
        <v>494.45491803278685</v>
      </c>
      <c r="H461" s="34">
        <f t="shared" si="32"/>
        <v>9924.4549180327867</v>
      </c>
      <c r="I461" s="34">
        <f>IF(AND(MONTH(A461) = MONTH(A$21), DAY(A461) = DAY(A$21)),AVERAGEIF(A$21:A460,"&gt;"&amp; A461 - _xlfn.DAYS(DATE(YEAR(A461)+1,1,1),DATE(YEAR(A461),1,1)),K$21:K460)*G$3,0)</f>
        <v>0</v>
      </c>
      <c r="J461" s="34">
        <f>SUM(I$21:I461)</f>
        <v>488.1401098901099</v>
      </c>
      <c r="K461" s="34">
        <f t="shared" si="33"/>
        <v>9918.1401098901097</v>
      </c>
    </row>
    <row r="462" spans="1:11" x14ac:dyDescent="0.25">
      <c r="A462" s="20">
        <f t="shared" si="34"/>
        <v>40620</v>
      </c>
      <c r="B462" s="33">
        <f>_xlfn.IFNA(INDEX('Ein- und Auszahlungen'!B:B,MATCH(A462,'Ein- und Auszahlungen'!A:A,0)),0)</f>
        <v>0</v>
      </c>
      <c r="C462" s="34">
        <f t="shared" si="30"/>
        <v>1.3744256927802516</v>
      </c>
      <c r="D462" s="34">
        <f>SUM(C$21:C462)</f>
        <v>604.68198298862228</v>
      </c>
      <c r="E462" s="34">
        <f t="shared" si="31"/>
        <v>10034.681982988617</v>
      </c>
      <c r="F462" s="34">
        <f>IF(AND(OR(MONTH(A462) = MONTH(A$21), MONTH(A462) = MOD(MONTH(A$21)+6, 12)), DAY(A462) = DAY(A$21)),AVERAGEIF(A$21:A461,"&gt;"&amp; A462 - _xlfn.DAYS(A462,DATE(YEAR(A462),MONTH(A462)-6,DAY(A462))),H$21:H461)*G$3/2,0)</f>
        <v>0</v>
      </c>
      <c r="G462" s="34">
        <f>SUM(F$21:F462)</f>
        <v>494.45491803278685</v>
      </c>
      <c r="H462" s="34">
        <f t="shared" si="32"/>
        <v>9924.4549180327867</v>
      </c>
      <c r="I462" s="34">
        <f>IF(AND(MONTH(A462) = MONTH(A$21), DAY(A462) = DAY(A$21)),AVERAGEIF(A$21:A461,"&gt;"&amp; A462 - _xlfn.DAYS(DATE(YEAR(A462)+1,1,1),DATE(YEAR(A462),1,1)),K$21:K461)*G$3,0)</f>
        <v>0</v>
      </c>
      <c r="J462" s="34">
        <f>SUM(I$21:I462)</f>
        <v>488.1401098901099</v>
      </c>
      <c r="K462" s="34">
        <f t="shared" si="33"/>
        <v>9918.1401098901097</v>
      </c>
    </row>
    <row r="463" spans="1:11" x14ac:dyDescent="0.25">
      <c r="A463" s="20">
        <f t="shared" si="34"/>
        <v>40621</v>
      </c>
      <c r="B463" s="33">
        <f>_xlfn.IFNA(INDEX('Ein- und Auszahlungen'!B:B,MATCH(A463,'Ein- und Auszahlungen'!A:A,0)),0)</f>
        <v>0</v>
      </c>
      <c r="C463" s="34">
        <f t="shared" si="30"/>
        <v>1.3746139702724134</v>
      </c>
      <c r="D463" s="34">
        <f>SUM(C$21:C463)</f>
        <v>606.05659695889472</v>
      </c>
      <c r="E463" s="34">
        <f t="shared" si="31"/>
        <v>10036.05659695889</v>
      </c>
      <c r="F463" s="34">
        <f>IF(AND(OR(MONTH(A463) = MONTH(A$21), MONTH(A463) = MOD(MONTH(A$21)+6, 12)), DAY(A463) = DAY(A$21)),AVERAGEIF(A$21:A462,"&gt;"&amp; A463 - _xlfn.DAYS(A463,DATE(YEAR(A463),MONTH(A463)-6,DAY(A463))),H$21:H462)*G$3/2,0)</f>
        <v>0</v>
      </c>
      <c r="G463" s="34">
        <f>SUM(F$21:F463)</f>
        <v>494.45491803278685</v>
      </c>
      <c r="H463" s="34">
        <f t="shared" si="32"/>
        <v>9924.4549180327867</v>
      </c>
      <c r="I463" s="34">
        <f>IF(AND(MONTH(A463) = MONTH(A$21), DAY(A463) = DAY(A$21)),AVERAGEIF(A$21:A462,"&gt;"&amp; A463 - _xlfn.DAYS(DATE(YEAR(A463)+1,1,1),DATE(YEAR(A463),1,1)),K$21:K462)*G$3,0)</f>
        <v>0</v>
      </c>
      <c r="J463" s="34">
        <f>SUM(I$21:I463)</f>
        <v>488.1401098901099</v>
      </c>
      <c r="K463" s="34">
        <f t="shared" si="33"/>
        <v>9918.1401098901097</v>
      </c>
    </row>
    <row r="464" spans="1:11" x14ac:dyDescent="0.25">
      <c r="A464" s="20">
        <f t="shared" si="34"/>
        <v>40622</v>
      </c>
      <c r="B464" s="33">
        <f>_xlfn.IFNA(INDEX('Ein- und Auszahlungen'!B:B,MATCH(A464,'Ein- und Auszahlungen'!A:A,0)),0)</f>
        <v>0</v>
      </c>
      <c r="C464" s="34">
        <f t="shared" si="30"/>
        <v>1.3748022735560124</v>
      </c>
      <c r="D464" s="34">
        <f>SUM(C$21:C464)</f>
        <v>607.43139923245076</v>
      </c>
      <c r="E464" s="34">
        <f t="shared" si="31"/>
        <v>10037.431399232446</v>
      </c>
      <c r="F464" s="34">
        <f>IF(AND(OR(MONTH(A464) = MONTH(A$21), MONTH(A464) = MOD(MONTH(A$21)+6, 12)), DAY(A464) = DAY(A$21)),AVERAGEIF(A$21:A463,"&gt;"&amp; A464 - _xlfn.DAYS(A464,DATE(YEAR(A464),MONTH(A464)-6,DAY(A464))),H$21:H463)*G$3/2,0)</f>
        <v>0</v>
      </c>
      <c r="G464" s="34">
        <f>SUM(F$21:F464)</f>
        <v>494.45491803278685</v>
      </c>
      <c r="H464" s="34">
        <f t="shared" si="32"/>
        <v>9924.4549180327867</v>
      </c>
      <c r="I464" s="34">
        <f>IF(AND(MONTH(A464) = MONTH(A$21), DAY(A464) = DAY(A$21)),AVERAGEIF(A$21:A463,"&gt;"&amp; A464 - _xlfn.DAYS(DATE(YEAR(A464)+1,1,1),DATE(YEAR(A464),1,1)),K$21:K463)*G$3,0)</f>
        <v>0</v>
      </c>
      <c r="J464" s="34">
        <f>SUM(I$21:I464)</f>
        <v>488.1401098901099</v>
      </c>
      <c r="K464" s="34">
        <f t="shared" si="33"/>
        <v>9918.1401098901097</v>
      </c>
    </row>
    <row r="465" spans="1:11" x14ac:dyDescent="0.25">
      <c r="A465" s="20">
        <f t="shared" si="34"/>
        <v>40623</v>
      </c>
      <c r="B465" s="33">
        <f>_xlfn.IFNA(INDEX('Ein- und Auszahlungen'!B:B,MATCH(A465,'Ein- und Auszahlungen'!A:A,0)),0)</f>
        <v>0</v>
      </c>
      <c r="C465" s="34">
        <f t="shared" si="30"/>
        <v>1.3749906026345817</v>
      </c>
      <c r="D465" s="34">
        <f>SUM(C$21:C465)</f>
        <v>608.80638983508538</v>
      </c>
      <c r="E465" s="34">
        <f t="shared" si="31"/>
        <v>10038.806389835081</v>
      </c>
      <c r="F465" s="34">
        <f>IF(AND(OR(MONTH(A465) = MONTH(A$21), MONTH(A465) = MOD(MONTH(A$21)+6, 12)), DAY(A465) = DAY(A$21)),AVERAGEIF(A$21:A464,"&gt;"&amp; A465 - _xlfn.DAYS(A465,DATE(YEAR(A465),MONTH(A465)-6,DAY(A465))),H$21:H464)*G$3/2,0)</f>
        <v>0</v>
      </c>
      <c r="G465" s="34">
        <f>SUM(F$21:F465)</f>
        <v>494.45491803278685</v>
      </c>
      <c r="H465" s="34">
        <f t="shared" si="32"/>
        <v>9924.4549180327867</v>
      </c>
      <c r="I465" s="34">
        <f>IF(AND(MONTH(A465) = MONTH(A$21), DAY(A465) = DAY(A$21)),AVERAGEIF(A$21:A464,"&gt;"&amp; A465 - _xlfn.DAYS(DATE(YEAR(A465)+1,1,1),DATE(YEAR(A465),1,1)),K$21:K464)*G$3,0)</f>
        <v>0</v>
      </c>
      <c r="J465" s="34">
        <f>SUM(I$21:I465)</f>
        <v>488.1401098901099</v>
      </c>
      <c r="K465" s="34">
        <f t="shared" si="33"/>
        <v>9918.1401098901097</v>
      </c>
    </row>
    <row r="466" spans="1:11" x14ac:dyDescent="0.25">
      <c r="A466" s="20">
        <f t="shared" si="34"/>
        <v>40624</v>
      </c>
      <c r="B466" s="33">
        <f>_xlfn.IFNA(INDEX('Ein- und Auszahlungen'!B:B,MATCH(A466,'Ein- und Auszahlungen'!A:A,0)),0)</f>
        <v>0</v>
      </c>
      <c r="C466" s="34">
        <f t="shared" si="30"/>
        <v>1.3751789575116549</v>
      </c>
      <c r="D466" s="34">
        <f>SUM(C$21:C466)</f>
        <v>610.18156879259709</v>
      </c>
      <c r="E466" s="34">
        <f t="shared" si="31"/>
        <v>10040.181568792592</v>
      </c>
      <c r="F466" s="34">
        <f>IF(AND(OR(MONTH(A466) = MONTH(A$21), MONTH(A466) = MOD(MONTH(A$21)+6, 12)), DAY(A466) = DAY(A$21)),AVERAGEIF(A$21:A465,"&gt;"&amp; A466 - _xlfn.DAYS(A466,DATE(YEAR(A466),MONTH(A466)-6,DAY(A466))),H$21:H465)*G$3/2,0)</f>
        <v>0</v>
      </c>
      <c r="G466" s="34">
        <f>SUM(F$21:F466)</f>
        <v>494.45491803278685</v>
      </c>
      <c r="H466" s="34">
        <f t="shared" si="32"/>
        <v>9924.4549180327867</v>
      </c>
      <c r="I466" s="34">
        <f>IF(AND(MONTH(A466) = MONTH(A$21), DAY(A466) = DAY(A$21)),AVERAGEIF(A$21:A465,"&gt;"&amp; A466 - _xlfn.DAYS(DATE(YEAR(A466)+1,1,1),DATE(YEAR(A466),1,1)),K$21:K465)*G$3,0)</f>
        <v>0</v>
      </c>
      <c r="J466" s="34">
        <f>SUM(I$21:I466)</f>
        <v>488.1401098901099</v>
      </c>
      <c r="K466" s="34">
        <f t="shared" si="33"/>
        <v>9918.1401098901097</v>
      </c>
    </row>
    <row r="467" spans="1:11" x14ac:dyDescent="0.25">
      <c r="A467" s="20">
        <f t="shared" si="34"/>
        <v>40625</v>
      </c>
      <c r="B467" s="33">
        <f>_xlfn.IFNA(INDEX('Ein- und Auszahlungen'!B:B,MATCH(A467,'Ein- und Auszahlungen'!A:A,0)),0)</f>
        <v>0</v>
      </c>
      <c r="C467" s="34">
        <f t="shared" si="30"/>
        <v>1.3753673381907661</v>
      </c>
      <c r="D467" s="34">
        <f>SUM(C$21:C467)</f>
        <v>611.5569361307879</v>
      </c>
      <c r="E467" s="34">
        <f t="shared" si="31"/>
        <v>10041.556936130783</v>
      </c>
      <c r="F467" s="34">
        <f>IF(AND(OR(MONTH(A467) = MONTH(A$21), MONTH(A467) = MOD(MONTH(A$21)+6, 12)), DAY(A467) = DAY(A$21)),AVERAGEIF(A$21:A466,"&gt;"&amp; A467 - _xlfn.DAYS(A467,DATE(YEAR(A467),MONTH(A467)-6,DAY(A467))),H$21:H466)*G$3/2,0)</f>
        <v>0</v>
      </c>
      <c r="G467" s="34">
        <f>SUM(F$21:F467)</f>
        <v>494.45491803278685</v>
      </c>
      <c r="H467" s="34">
        <f t="shared" si="32"/>
        <v>9924.4549180327867</v>
      </c>
      <c r="I467" s="34">
        <f>IF(AND(MONTH(A467) = MONTH(A$21), DAY(A467) = DAY(A$21)),AVERAGEIF(A$21:A466,"&gt;"&amp; A467 - _xlfn.DAYS(DATE(YEAR(A467)+1,1,1),DATE(YEAR(A467),1,1)),K$21:K466)*G$3,0)</f>
        <v>0</v>
      </c>
      <c r="J467" s="34">
        <f>SUM(I$21:I467)</f>
        <v>488.1401098901099</v>
      </c>
      <c r="K467" s="34">
        <f t="shared" si="33"/>
        <v>9918.1401098901097</v>
      </c>
    </row>
    <row r="468" spans="1:11" x14ac:dyDescent="0.25">
      <c r="A468" s="20">
        <f t="shared" si="34"/>
        <v>40626</v>
      </c>
      <c r="B468" s="33">
        <f>_xlfn.IFNA(INDEX('Ein- und Auszahlungen'!B:B,MATCH(A468,'Ein- und Auszahlungen'!A:A,0)),0)</f>
        <v>0</v>
      </c>
      <c r="C468" s="34">
        <f t="shared" si="30"/>
        <v>1.3755557446754496</v>
      </c>
      <c r="D468" s="34">
        <f>SUM(C$21:C468)</f>
        <v>612.93249187546337</v>
      </c>
      <c r="E468" s="34">
        <f t="shared" si="31"/>
        <v>10042.932491875457</v>
      </c>
      <c r="F468" s="34">
        <f>IF(AND(OR(MONTH(A468) = MONTH(A$21), MONTH(A468) = MOD(MONTH(A$21)+6, 12)), DAY(A468) = DAY(A$21)),AVERAGEIF(A$21:A467,"&gt;"&amp; A468 - _xlfn.DAYS(A468,DATE(YEAR(A468),MONTH(A468)-6,DAY(A468))),H$21:H467)*G$3/2,0)</f>
        <v>0</v>
      </c>
      <c r="G468" s="34">
        <f>SUM(F$21:F468)</f>
        <v>494.45491803278685</v>
      </c>
      <c r="H468" s="34">
        <f t="shared" si="32"/>
        <v>9924.4549180327867</v>
      </c>
      <c r="I468" s="34">
        <f>IF(AND(MONTH(A468) = MONTH(A$21), DAY(A468) = DAY(A$21)),AVERAGEIF(A$21:A467,"&gt;"&amp; A468 - _xlfn.DAYS(DATE(YEAR(A468)+1,1,1),DATE(YEAR(A468),1,1)),K$21:K467)*G$3,0)</f>
        <v>0</v>
      </c>
      <c r="J468" s="34">
        <f>SUM(I$21:I468)</f>
        <v>488.1401098901099</v>
      </c>
      <c r="K468" s="34">
        <f t="shared" si="33"/>
        <v>9918.1401098901097</v>
      </c>
    </row>
    <row r="469" spans="1:11" x14ac:dyDescent="0.25">
      <c r="A469" s="20">
        <f t="shared" si="34"/>
        <v>40627</v>
      </c>
      <c r="B469" s="33">
        <f>_xlfn.IFNA(INDEX('Ein- und Auszahlungen'!B:B,MATCH(A469,'Ein- und Auszahlungen'!A:A,0)),0)</f>
        <v>0</v>
      </c>
      <c r="C469" s="34">
        <f t="shared" si="30"/>
        <v>1.3757441769692409</v>
      </c>
      <c r="D469" s="34">
        <f>SUM(C$21:C469)</f>
        <v>614.30823605243256</v>
      </c>
      <c r="E469" s="34">
        <f t="shared" si="31"/>
        <v>10044.308236052426</v>
      </c>
      <c r="F469" s="34">
        <f>IF(AND(OR(MONTH(A469) = MONTH(A$21), MONTH(A469) = MOD(MONTH(A$21)+6, 12)), DAY(A469) = DAY(A$21)),AVERAGEIF(A$21:A468,"&gt;"&amp; A469 - _xlfn.DAYS(A469,DATE(YEAR(A469),MONTH(A469)-6,DAY(A469))),H$21:H468)*G$3/2,0)</f>
        <v>0</v>
      </c>
      <c r="G469" s="34">
        <f>SUM(F$21:F469)</f>
        <v>494.45491803278685</v>
      </c>
      <c r="H469" s="34">
        <f t="shared" si="32"/>
        <v>9924.4549180327867</v>
      </c>
      <c r="I469" s="34">
        <f>IF(AND(MONTH(A469) = MONTH(A$21), DAY(A469) = DAY(A$21)),AVERAGEIF(A$21:A468,"&gt;"&amp; A469 - _xlfn.DAYS(DATE(YEAR(A469)+1,1,1),DATE(YEAR(A469),1,1)),K$21:K468)*G$3,0)</f>
        <v>0</v>
      </c>
      <c r="J469" s="34">
        <f>SUM(I$21:I469)</f>
        <v>488.1401098901099</v>
      </c>
      <c r="K469" s="34">
        <f t="shared" si="33"/>
        <v>9918.1401098901097</v>
      </c>
    </row>
    <row r="470" spans="1:11" x14ac:dyDescent="0.25">
      <c r="A470" s="20">
        <f t="shared" si="34"/>
        <v>40628</v>
      </c>
      <c r="B470" s="33">
        <f>_xlfn.IFNA(INDEX('Ein- und Auszahlungen'!B:B,MATCH(A470,'Ein- und Auszahlungen'!A:A,0)),0)</f>
        <v>0</v>
      </c>
      <c r="C470" s="34">
        <f t="shared" ref="C470:C533" si="35">E469*G$3/_xlfn.DAYS(DATE(YEAR(A470)+1,1,1),DATE(YEAR(A470),1,1))</f>
        <v>1.3759326350756749</v>
      </c>
      <c r="D470" s="34">
        <f>SUM(C$21:C470)</f>
        <v>615.68416868750819</v>
      </c>
      <c r="E470" s="34">
        <f t="shared" ref="E470:E533" si="36">C470+E469 + $B470</f>
        <v>10045.684168687501</v>
      </c>
      <c r="F470" s="34">
        <f>IF(AND(OR(MONTH(A470) = MONTH(A$21), MONTH(A470) = MOD(MONTH(A$21)+6, 12)), DAY(A470) = DAY(A$21)),AVERAGEIF(A$21:A469,"&gt;"&amp; A470 - _xlfn.DAYS(A470,DATE(YEAR(A470),MONTH(A470)-6,DAY(A470))),H$21:H469)*G$3/2,0)</f>
        <v>0</v>
      </c>
      <c r="G470" s="34">
        <f>SUM(F$21:F470)</f>
        <v>494.45491803278685</v>
      </c>
      <c r="H470" s="34">
        <f t="shared" ref="H470:H533" si="37">F470+H469 + $B470</f>
        <v>9924.4549180327867</v>
      </c>
      <c r="I470" s="34">
        <f>IF(AND(MONTH(A470) = MONTH(A$21), DAY(A470) = DAY(A$21)),AVERAGEIF(A$21:A469,"&gt;"&amp; A470 - _xlfn.DAYS(DATE(YEAR(A470)+1,1,1),DATE(YEAR(A470),1,1)),K$21:K469)*G$3,0)</f>
        <v>0</v>
      </c>
      <c r="J470" s="34">
        <f>SUM(I$21:I470)</f>
        <v>488.1401098901099</v>
      </c>
      <c r="K470" s="34">
        <f t="shared" ref="K470:K533" si="38">I470+K469+$B470</f>
        <v>9918.1401098901097</v>
      </c>
    </row>
    <row r="471" spans="1:11" x14ac:dyDescent="0.25">
      <c r="A471" s="20">
        <f t="shared" ref="A471:A534" si="39">A470+1</f>
        <v>40629</v>
      </c>
      <c r="B471" s="33">
        <f>_xlfn.IFNA(INDEX('Ein- und Auszahlungen'!B:B,MATCH(A471,'Ein- und Auszahlungen'!A:A,0)),0)</f>
        <v>0</v>
      </c>
      <c r="C471" s="34">
        <f t="shared" si="35"/>
        <v>1.376121118998288</v>
      </c>
      <c r="D471" s="34">
        <f>SUM(C$21:C471)</f>
        <v>617.06028980650649</v>
      </c>
      <c r="E471" s="34">
        <f t="shared" si="36"/>
        <v>10047.060289806499</v>
      </c>
      <c r="F471" s="34">
        <f>IF(AND(OR(MONTH(A471) = MONTH(A$21), MONTH(A471) = MOD(MONTH(A$21)+6, 12)), DAY(A471) = DAY(A$21)),AVERAGEIF(A$21:A470,"&gt;"&amp; A471 - _xlfn.DAYS(A471,DATE(YEAR(A471),MONTH(A471)-6,DAY(A471))),H$21:H470)*G$3/2,0)</f>
        <v>0</v>
      </c>
      <c r="G471" s="34">
        <f>SUM(F$21:F471)</f>
        <v>494.45491803278685</v>
      </c>
      <c r="H471" s="34">
        <f t="shared" si="37"/>
        <v>9924.4549180327867</v>
      </c>
      <c r="I471" s="34">
        <f>IF(AND(MONTH(A471) = MONTH(A$21), DAY(A471) = DAY(A$21)),AVERAGEIF(A$21:A470,"&gt;"&amp; A471 - _xlfn.DAYS(DATE(YEAR(A471)+1,1,1),DATE(YEAR(A471),1,1)),K$21:K470)*G$3,0)</f>
        <v>0</v>
      </c>
      <c r="J471" s="34">
        <f>SUM(I$21:I471)</f>
        <v>488.1401098901099</v>
      </c>
      <c r="K471" s="34">
        <f t="shared" si="38"/>
        <v>9918.1401098901097</v>
      </c>
    </row>
    <row r="472" spans="1:11" x14ac:dyDescent="0.25">
      <c r="A472" s="20">
        <f t="shared" si="39"/>
        <v>40630</v>
      </c>
      <c r="B472" s="33">
        <f>_xlfn.IFNA(INDEX('Ein- und Auszahlungen'!B:B,MATCH(A472,'Ein- und Auszahlungen'!A:A,0)),0)</f>
        <v>0</v>
      </c>
      <c r="C472" s="34">
        <f t="shared" si="35"/>
        <v>1.3763096287406165</v>
      </c>
      <c r="D472" s="34">
        <f>SUM(C$21:C472)</f>
        <v>618.4365994352471</v>
      </c>
      <c r="E472" s="34">
        <f t="shared" si="36"/>
        <v>10048.436599435239</v>
      </c>
      <c r="F472" s="34">
        <f>IF(AND(OR(MONTH(A472) = MONTH(A$21), MONTH(A472) = MOD(MONTH(A$21)+6, 12)), DAY(A472) = DAY(A$21)),AVERAGEIF(A$21:A471,"&gt;"&amp; A472 - _xlfn.DAYS(A472,DATE(YEAR(A472),MONTH(A472)-6,DAY(A472))),H$21:H471)*G$3/2,0)</f>
        <v>0</v>
      </c>
      <c r="G472" s="34">
        <f>SUM(F$21:F472)</f>
        <v>494.45491803278685</v>
      </c>
      <c r="H472" s="34">
        <f t="shared" si="37"/>
        <v>9924.4549180327867</v>
      </c>
      <c r="I472" s="34">
        <f>IF(AND(MONTH(A472) = MONTH(A$21), DAY(A472) = DAY(A$21)),AVERAGEIF(A$21:A471,"&gt;"&amp; A472 - _xlfn.DAYS(DATE(YEAR(A472)+1,1,1),DATE(YEAR(A472),1,1)),K$21:K471)*G$3,0)</f>
        <v>0</v>
      </c>
      <c r="J472" s="34">
        <f>SUM(I$21:I472)</f>
        <v>488.1401098901099</v>
      </c>
      <c r="K472" s="34">
        <f t="shared" si="38"/>
        <v>9918.1401098901097</v>
      </c>
    </row>
    <row r="473" spans="1:11" x14ac:dyDescent="0.25">
      <c r="A473" s="20">
        <f t="shared" si="39"/>
        <v>40631</v>
      </c>
      <c r="B473" s="33">
        <f>_xlfn.IFNA(INDEX('Ein- und Auszahlungen'!B:B,MATCH(A473,'Ein- und Auszahlungen'!A:A,0)),0)</f>
        <v>0</v>
      </c>
      <c r="C473" s="34">
        <f t="shared" si="35"/>
        <v>1.3764981643061973</v>
      </c>
      <c r="D473" s="34">
        <f>SUM(C$21:C473)</f>
        <v>619.81309759955332</v>
      </c>
      <c r="E473" s="34">
        <f t="shared" si="36"/>
        <v>10049.813097599545</v>
      </c>
      <c r="F473" s="34">
        <f>IF(AND(OR(MONTH(A473) = MONTH(A$21), MONTH(A473) = MOD(MONTH(A$21)+6, 12)), DAY(A473) = DAY(A$21)),AVERAGEIF(A$21:A472,"&gt;"&amp; A473 - _xlfn.DAYS(A473,DATE(YEAR(A473),MONTH(A473)-6,DAY(A473))),H$21:H472)*G$3/2,0)</f>
        <v>0</v>
      </c>
      <c r="G473" s="34">
        <f>SUM(F$21:F473)</f>
        <v>494.45491803278685</v>
      </c>
      <c r="H473" s="34">
        <f t="shared" si="37"/>
        <v>9924.4549180327867</v>
      </c>
      <c r="I473" s="34">
        <f>IF(AND(MONTH(A473) = MONTH(A$21), DAY(A473) = DAY(A$21)),AVERAGEIF(A$21:A472,"&gt;"&amp; A473 - _xlfn.DAYS(DATE(YEAR(A473)+1,1,1),DATE(YEAR(A473),1,1)),K$21:K472)*G$3,0)</f>
        <v>0</v>
      </c>
      <c r="J473" s="34">
        <f>SUM(I$21:I473)</f>
        <v>488.1401098901099</v>
      </c>
      <c r="K473" s="34">
        <f t="shared" si="38"/>
        <v>9918.1401098901097</v>
      </c>
    </row>
    <row r="474" spans="1:11" x14ac:dyDescent="0.25">
      <c r="A474" s="20">
        <f t="shared" si="39"/>
        <v>40632</v>
      </c>
      <c r="B474" s="33">
        <f>_xlfn.IFNA(INDEX('Ein- und Auszahlungen'!B:B,MATCH(A474,'Ein- und Auszahlungen'!A:A,0)),0)</f>
        <v>0</v>
      </c>
      <c r="C474" s="34">
        <f t="shared" si="35"/>
        <v>1.3766867256985678</v>
      </c>
      <c r="D474" s="34">
        <f>SUM(C$21:C474)</f>
        <v>621.18978432525194</v>
      </c>
      <c r="E474" s="34">
        <f t="shared" si="36"/>
        <v>10051.189784325243</v>
      </c>
      <c r="F474" s="34">
        <f>IF(AND(OR(MONTH(A474) = MONTH(A$21), MONTH(A474) = MOD(MONTH(A$21)+6, 12)), DAY(A474) = DAY(A$21)),AVERAGEIF(A$21:A473,"&gt;"&amp; A474 - _xlfn.DAYS(A474,DATE(YEAR(A474),MONTH(A474)-6,DAY(A474))),H$21:H473)*G$3/2,0)</f>
        <v>0</v>
      </c>
      <c r="G474" s="34">
        <f>SUM(F$21:F474)</f>
        <v>494.45491803278685</v>
      </c>
      <c r="H474" s="34">
        <f t="shared" si="37"/>
        <v>9924.4549180327867</v>
      </c>
      <c r="I474" s="34">
        <f>IF(AND(MONTH(A474) = MONTH(A$21), DAY(A474) = DAY(A$21)),AVERAGEIF(A$21:A473,"&gt;"&amp; A474 - _xlfn.DAYS(DATE(YEAR(A474)+1,1,1),DATE(YEAR(A474),1,1)),K$21:K473)*G$3,0)</f>
        <v>0</v>
      </c>
      <c r="J474" s="34">
        <f>SUM(I$21:I474)</f>
        <v>488.1401098901099</v>
      </c>
      <c r="K474" s="34">
        <f t="shared" si="38"/>
        <v>9918.1401098901097</v>
      </c>
    </row>
    <row r="475" spans="1:11" x14ac:dyDescent="0.25">
      <c r="A475" s="20">
        <f t="shared" si="39"/>
        <v>40633</v>
      </c>
      <c r="B475" s="33">
        <f>_xlfn.IFNA(INDEX('Ein- und Auszahlungen'!B:B,MATCH(A475,'Ein- und Auszahlungen'!A:A,0)),0)</f>
        <v>0</v>
      </c>
      <c r="C475" s="34">
        <f t="shared" si="35"/>
        <v>1.3768753129212661</v>
      </c>
      <c r="D475" s="34">
        <f>SUM(C$21:C475)</f>
        <v>622.56665963817318</v>
      </c>
      <c r="E475" s="34">
        <f t="shared" si="36"/>
        <v>10052.566659638163</v>
      </c>
      <c r="F475" s="34">
        <f>IF(AND(OR(MONTH(A475) = MONTH(A$21), MONTH(A475) = MOD(MONTH(A$21)+6, 12)), DAY(A475) = DAY(A$21)),AVERAGEIF(A$21:A474,"&gt;"&amp; A475 - _xlfn.DAYS(A475,DATE(YEAR(A475),MONTH(A475)-6,DAY(A475))),H$21:H474)*G$3/2,0)</f>
        <v>0</v>
      </c>
      <c r="G475" s="34">
        <f>SUM(F$21:F475)</f>
        <v>494.45491803278685</v>
      </c>
      <c r="H475" s="34">
        <f t="shared" si="37"/>
        <v>9924.4549180327867</v>
      </c>
      <c r="I475" s="34">
        <f>IF(AND(MONTH(A475) = MONTH(A$21), DAY(A475) = DAY(A$21)),AVERAGEIF(A$21:A474,"&gt;"&amp; A475 - _xlfn.DAYS(DATE(YEAR(A475)+1,1,1),DATE(YEAR(A475),1,1)),K$21:K474)*G$3,0)</f>
        <v>0</v>
      </c>
      <c r="J475" s="34">
        <f>SUM(I$21:I475)</f>
        <v>488.1401098901099</v>
      </c>
      <c r="K475" s="34">
        <f t="shared" si="38"/>
        <v>9918.1401098901097</v>
      </c>
    </row>
    <row r="476" spans="1:11" x14ac:dyDescent="0.25">
      <c r="A476" s="20">
        <f t="shared" si="39"/>
        <v>40634</v>
      </c>
      <c r="B476" s="33">
        <f>_xlfn.IFNA(INDEX('Ein- und Auszahlungen'!B:B,MATCH(A476,'Ein- und Auszahlungen'!A:A,0)),0)</f>
        <v>362</v>
      </c>
      <c r="C476" s="34">
        <f t="shared" si="35"/>
        <v>1.3770639259778308</v>
      </c>
      <c r="D476" s="34">
        <f>SUM(C$21:C476)</f>
        <v>623.94372356415101</v>
      </c>
      <c r="E476" s="34">
        <f t="shared" si="36"/>
        <v>10415.943723564142</v>
      </c>
      <c r="F476" s="34">
        <f>IF(AND(OR(MONTH(A476) = MONTH(A$21), MONTH(A476) = MOD(MONTH(A$21)+6, 12)), DAY(A476) = DAY(A$21)),AVERAGEIF(A$21:A475,"&gt;"&amp; A476 - _xlfn.DAYS(A476,DATE(YEAR(A476),MONTH(A476)-6,DAY(A476))),H$21:H475)*G$3/2,0)</f>
        <v>0</v>
      </c>
      <c r="G476" s="34">
        <f>SUM(F$21:F476)</f>
        <v>494.45491803278685</v>
      </c>
      <c r="H476" s="34">
        <f t="shared" si="37"/>
        <v>10286.454918032787</v>
      </c>
      <c r="I476" s="34">
        <f>IF(AND(MONTH(A476) = MONTH(A$21), DAY(A476) = DAY(A$21)),AVERAGEIF(A$21:A475,"&gt;"&amp; A476 - _xlfn.DAYS(DATE(YEAR(A476)+1,1,1),DATE(YEAR(A476),1,1)),K$21:K475)*G$3,0)</f>
        <v>0</v>
      </c>
      <c r="J476" s="34">
        <f>SUM(I$21:I476)</f>
        <v>488.1401098901099</v>
      </c>
      <c r="K476" s="34">
        <f t="shared" si="38"/>
        <v>10280.14010989011</v>
      </c>
    </row>
    <row r="477" spans="1:11" x14ac:dyDescent="0.25">
      <c r="A477" s="20">
        <f t="shared" si="39"/>
        <v>40635</v>
      </c>
      <c r="B477" s="33">
        <f>_xlfn.IFNA(INDEX('Ein- und Auszahlungen'!B:B,MATCH(A477,'Ein- und Auszahlungen'!A:A,0)),0)</f>
        <v>0</v>
      </c>
      <c r="C477" s="34">
        <f t="shared" si="35"/>
        <v>1.4268416059676907</v>
      </c>
      <c r="D477" s="34">
        <f>SUM(C$21:C477)</f>
        <v>625.37056517011865</v>
      </c>
      <c r="E477" s="34">
        <f t="shared" si="36"/>
        <v>10417.370565170109</v>
      </c>
      <c r="F477" s="34">
        <f>IF(AND(OR(MONTH(A477) = MONTH(A$21), MONTH(A477) = MOD(MONTH(A$21)+6, 12)), DAY(A477) = DAY(A$21)),AVERAGEIF(A$21:A476,"&gt;"&amp; A477 - _xlfn.DAYS(A477,DATE(YEAR(A477),MONTH(A477)-6,DAY(A477))),H$21:H476)*G$3/2,0)</f>
        <v>0</v>
      </c>
      <c r="G477" s="34">
        <f>SUM(F$21:F477)</f>
        <v>494.45491803278685</v>
      </c>
      <c r="H477" s="34">
        <f t="shared" si="37"/>
        <v>10286.454918032787</v>
      </c>
      <c r="I477" s="34">
        <f>IF(AND(MONTH(A477) = MONTH(A$21), DAY(A477) = DAY(A$21)),AVERAGEIF(A$21:A476,"&gt;"&amp; A477 - _xlfn.DAYS(DATE(YEAR(A477)+1,1,1),DATE(YEAR(A477),1,1)),K$21:K476)*G$3,0)</f>
        <v>0</v>
      </c>
      <c r="J477" s="34">
        <f>SUM(I$21:I477)</f>
        <v>488.1401098901099</v>
      </c>
      <c r="K477" s="34">
        <f t="shared" si="38"/>
        <v>10280.14010989011</v>
      </c>
    </row>
    <row r="478" spans="1:11" x14ac:dyDescent="0.25">
      <c r="A478" s="20">
        <f t="shared" si="39"/>
        <v>40636</v>
      </c>
      <c r="B478" s="33">
        <f>_xlfn.IFNA(INDEX('Ein- und Auszahlungen'!B:B,MATCH(A478,'Ein- und Auszahlungen'!A:A,0)),0)</f>
        <v>0</v>
      </c>
      <c r="C478" s="34">
        <f t="shared" si="35"/>
        <v>1.427037063721933</v>
      </c>
      <c r="D478" s="34">
        <f>SUM(C$21:C478)</f>
        <v>626.79760223384062</v>
      </c>
      <c r="E478" s="34">
        <f t="shared" si="36"/>
        <v>10418.797602233832</v>
      </c>
      <c r="F478" s="34">
        <f>IF(AND(OR(MONTH(A478) = MONTH(A$21), MONTH(A478) = MOD(MONTH(A$21)+6, 12)), DAY(A478) = DAY(A$21)),AVERAGEIF(A$21:A477,"&gt;"&amp; A478 - _xlfn.DAYS(A478,DATE(YEAR(A478),MONTH(A478)-6,DAY(A478))),H$21:H477)*G$3/2,0)</f>
        <v>0</v>
      </c>
      <c r="G478" s="34">
        <f>SUM(F$21:F478)</f>
        <v>494.45491803278685</v>
      </c>
      <c r="H478" s="34">
        <f t="shared" si="37"/>
        <v>10286.454918032787</v>
      </c>
      <c r="I478" s="34">
        <f>IF(AND(MONTH(A478) = MONTH(A$21), DAY(A478) = DAY(A$21)),AVERAGEIF(A$21:A477,"&gt;"&amp; A478 - _xlfn.DAYS(DATE(YEAR(A478)+1,1,1),DATE(YEAR(A478),1,1)),K$21:K477)*G$3,0)</f>
        <v>0</v>
      </c>
      <c r="J478" s="34">
        <f>SUM(I$21:I478)</f>
        <v>488.1401098901099</v>
      </c>
      <c r="K478" s="34">
        <f t="shared" si="38"/>
        <v>10280.14010989011</v>
      </c>
    </row>
    <row r="479" spans="1:11" x14ac:dyDescent="0.25">
      <c r="A479" s="20">
        <f t="shared" si="39"/>
        <v>40637</v>
      </c>
      <c r="B479" s="33">
        <f>_xlfn.IFNA(INDEX('Ein- und Auszahlungen'!B:B,MATCH(A479,'Ein- und Auszahlungen'!A:A,0)),0)</f>
        <v>0</v>
      </c>
      <c r="C479" s="34">
        <f t="shared" si="35"/>
        <v>1.42723254825121</v>
      </c>
      <c r="D479" s="34">
        <f>SUM(C$21:C479)</f>
        <v>628.22483478209188</v>
      </c>
      <c r="E479" s="34">
        <f t="shared" si="36"/>
        <v>10420.224834782082</v>
      </c>
      <c r="F479" s="34">
        <f>IF(AND(OR(MONTH(A479) = MONTH(A$21), MONTH(A479) = MOD(MONTH(A$21)+6, 12)), DAY(A479) = DAY(A$21)),AVERAGEIF(A$21:A478,"&gt;"&amp; A479 - _xlfn.DAYS(A479,DATE(YEAR(A479),MONTH(A479)-6,DAY(A479))),H$21:H478)*G$3/2,0)</f>
        <v>0</v>
      </c>
      <c r="G479" s="34">
        <f>SUM(F$21:F479)</f>
        <v>494.45491803278685</v>
      </c>
      <c r="H479" s="34">
        <f t="shared" si="37"/>
        <v>10286.454918032787</v>
      </c>
      <c r="I479" s="34">
        <f>IF(AND(MONTH(A479) = MONTH(A$21), DAY(A479) = DAY(A$21)),AVERAGEIF(A$21:A478,"&gt;"&amp; A479 - _xlfn.DAYS(DATE(YEAR(A479)+1,1,1),DATE(YEAR(A479),1,1)),K$21:K478)*G$3,0)</f>
        <v>0</v>
      </c>
      <c r="J479" s="34">
        <f>SUM(I$21:I479)</f>
        <v>488.1401098901099</v>
      </c>
      <c r="K479" s="34">
        <f t="shared" si="38"/>
        <v>10280.14010989011</v>
      </c>
    </row>
    <row r="480" spans="1:11" x14ac:dyDescent="0.25">
      <c r="A480" s="20">
        <f t="shared" si="39"/>
        <v>40638</v>
      </c>
      <c r="B480" s="33">
        <f>_xlfn.IFNA(INDEX('Ein- und Auszahlungen'!B:B,MATCH(A480,'Ein- und Auszahlungen'!A:A,0)),0)</f>
        <v>0</v>
      </c>
      <c r="C480" s="34">
        <f t="shared" si="35"/>
        <v>1.4274280595591893</v>
      </c>
      <c r="D480" s="34">
        <f>SUM(C$21:C480)</f>
        <v>629.65226284165101</v>
      </c>
      <c r="E480" s="34">
        <f t="shared" si="36"/>
        <v>10421.652262841642</v>
      </c>
      <c r="F480" s="34">
        <f>IF(AND(OR(MONTH(A480) = MONTH(A$21), MONTH(A480) = MOD(MONTH(A$21)+6, 12)), DAY(A480) = DAY(A$21)),AVERAGEIF(A$21:A479,"&gt;"&amp; A480 - _xlfn.DAYS(A480,DATE(YEAR(A480),MONTH(A480)-6,DAY(A480))),H$21:H479)*G$3/2,0)</f>
        <v>0</v>
      </c>
      <c r="G480" s="34">
        <f>SUM(F$21:F480)</f>
        <v>494.45491803278685</v>
      </c>
      <c r="H480" s="34">
        <f t="shared" si="37"/>
        <v>10286.454918032787</v>
      </c>
      <c r="I480" s="34">
        <f>IF(AND(MONTH(A480) = MONTH(A$21), DAY(A480) = DAY(A$21)),AVERAGEIF(A$21:A479,"&gt;"&amp; A480 - _xlfn.DAYS(DATE(YEAR(A480)+1,1,1),DATE(YEAR(A480),1,1)),K$21:K479)*G$3,0)</f>
        <v>0</v>
      </c>
      <c r="J480" s="34">
        <f>SUM(I$21:I480)</f>
        <v>488.1401098901099</v>
      </c>
      <c r="K480" s="34">
        <f t="shared" si="38"/>
        <v>10280.14010989011</v>
      </c>
    </row>
    <row r="481" spans="1:11" x14ac:dyDescent="0.25">
      <c r="A481" s="20">
        <f t="shared" si="39"/>
        <v>40639</v>
      </c>
      <c r="B481" s="33">
        <f>_xlfn.IFNA(INDEX('Ein- und Auszahlungen'!B:B,MATCH(A481,'Ein- und Auszahlungen'!A:A,0)),0)</f>
        <v>0</v>
      </c>
      <c r="C481" s="34">
        <f t="shared" si="35"/>
        <v>1.4276235976495399</v>
      </c>
      <c r="D481" s="34">
        <f>SUM(C$21:C481)</f>
        <v>631.07988643930059</v>
      </c>
      <c r="E481" s="34">
        <f t="shared" si="36"/>
        <v>10423.079886439293</v>
      </c>
      <c r="F481" s="34">
        <f>IF(AND(OR(MONTH(A481) = MONTH(A$21), MONTH(A481) = MOD(MONTH(A$21)+6, 12)), DAY(A481) = DAY(A$21)),AVERAGEIF(A$21:A480,"&gt;"&amp; A481 - _xlfn.DAYS(A481,DATE(YEAR(A481),MONTH(A481)-6,DAY(A481))),H$21:H480)*G$3/2,0)</f>
        <v>0</v>
      </c>
      <c r="G481" s="34">
        <f>SUM(F$21:F481)</f>
        <v>494.45491803278685</v>
      </c>
      <c r="H481" s="34">
        <f t="shared" si="37"/>
        <v>10286.454918032787</v>
      </c>
      <c r="I481" s="34">
        <f>IF(AND(MONTH(A481) = MONTH(A$21), DAY(A481) = DAY(A$21)),AVERAGEIF(A$21:A480,"&gt;"&amp; A481 - _xlfn.DAYS(DATE(YEAR(A481)+1,1,1),DATE(YEAR(A481),1,1)),K$21:K480)*G$3,0)</f>
        <v>0</v>
      </c>
      <c r="J481" s="34">
        <f>SUM(I$21:I481)</f>
        <v>488.1401098901099</v>
      </c>
      <c r="K481" s="34">
        <f t="shared" si="38"/>
        <v>10280.14010989011</v>
      </c>
    </row>
    <row r="482" spans="1:11" x14ac:dyDescent="0.25">
      <c r="A482" s="20">
        <f t="shared" si="39"/>
        <v>40640</v>
      </c>
      <c r="B482" s="33">
        <f>_xlfn.IFNA(INDEX('Ein- und Auszahlungen'!B:B,MATCH(A482,'Ein- und Auszahlungen'!A:A,0)),0)</f>
        <v>0</v>
      </c>
      <c r="C482" s="34">
        <f t="shared" si="35"/>
        <v>1.4278191625259307</v>
      </c>
      <c r="D482" s="34">
        <f>SUM(C$21:C482)</f>
        <v>632.5077056018265</v>
      </c>
      <c r="E482" s="34">
        <f t="shared" si="36"/>
        <v>10424.507705601818</v>
      </c>
      <c r="F482" s="34">
        <f>IF(AND(OR(MONTH(A482) = MONTH(A$21), MONTH(A482) = MOD(MONTH(A$21)+6, 12)), DAY(A482) = DAY(A$21)),AVERAGEIF(A$21:A481,"&gt;"&amp; A482 - _xlfn.DAYS(A482,DATE(YEAR(A482),MONTH(A482)-6,DAY(A482))),H$21:H481)*G$3/2,0)</f>
        <v>0</v>
      </c>
      <c r="G482" s="34">
        <f>SUM(F$21:F482)</f>
        <v>494.45491803278685</v>
      </c>
      <c r="H482" s="34">
        <f t="shared" si="37"/>
        <v>10286.454918032787</v>
      </c>
      <c r="I482" s="34">
        <f>IF(AND(MONTH(A482) = MONTH(A$21), DAY(A482) = DAY(A$21)),AVERAGEIF(A$21:A481,"&gt;"&amp; A482 - _xlfn.DAYS(DATE(YEAR(A482)+1,1,1),DATE(YEAR(A482),1,1)),K$21:K481)*G$3,0)</f>
        <v>0</v>
      </c>
      <c r="J482" s="34">
        <f>SUM(I$21:I482)</f>
        <v>488.1401098901099</v>
      </c>
      <c r="K482" s="34">
        <f t="shared" si="38"/>
        <v>10280.14010989011</v>
      </c>
    </row>
    <row r="483" spans="1:11" x14ac:dyDescent="0.25">
      <c r="A483" s="20">
        <f t="shared" si="39"/>
        <v>40641</v>
      </c>
      <c r="B483" s="33">
        <f>_xlfn.IFNA(INDEX('Ein- und Auszahlungen'!B:B,MATCH(A483,'Ein- und Auszahlungen'!A:A,0)),0)</f>
        <v>0</v>
      </c>
      <c r="C483" s="34">
        <f t="shared" si="35"/>
        <v>1.4280147541920298</v>
      </c>
      <c r="D483" s="34">
        <f>SUM(C$21:C483)</f>
        <v>633.93572035601858</v>
      </c>
      <c r="E483" s="34">
        <f t="shared" si="36"/>
        <v>10425.93572035601</v>
      </c>
      <c r="F483" s="34">
        <f>IF(AND(OR(MONTH(A483) = MONTH(A$21), MONTH(A483) = MOD(MONTH(A$21)+6, 12)), DAY(A483) = DAY(A$21)),AVERAGEIF(A$21:A482,"&gt;"&amp; A483 - _xlfn.DAYS(A483,DATE(YEAR(A483),MONTH(A483)-6,DAY(A483))),H$21:H482)*G$3/2,0)</f>
        <v>0</v>
      </c>
      <c r="G483" s="34">
        <f>SUM(F$21:F483)</f>
        <v>494.45491803278685</v>
      </c>
      <c r="H483" s="34">
        <f t="shared" si="37"/>
        <v>10286.454918032787</v>
      </c>
      <c r="I483" s="34">
        <f>IF(AND(MONTH(A483) = MONTH(A$21), DAY(A483) = DAY(A$21)),AVERAGEIF(A$21:A482,"&gt;"&amp; A483 - _xlfn.DAYS(DATE(YEAR(A483)+1,1,1),DATE(YEAR(A483),1,1)),K$21:K482)*G$3,0)</f>
        <v>0</v>
      </c>
      <c r="J483" s="34">
        <f>SUM(I$21:I483)</f>
        <v>488.1401098901099</v>
      </c>
      <c r="K483" s="34">
        <f t="shared" si="38"/>
        <v>10280.14010989011</v>
      </c>
    </row>
    <row r="484" spans="1:11" x14ac:dyDescent="0.25">
      <c r="A484" s="20">
        <f t="shared" si="39"/>
        <v>40642</v>
      </c>
      <c r="B484" s="33">
        <f>_xlfn.IFNA(INDEX('Ein- und Auszahlungen'!B:B,MATCH(A484,'Ein- und Auszahlungen'!A:A,0)),0)</f>
        <v>0</v>
      </c>
      <c r="C484" s="34">
        <f t="shared" si="35"/>
        <v>1.4282103726515083</v>
      </c>
      <c r="D484" s="34">
        <f>SUM(C$21:C484)</f>
        <v>635.36393072867008</v>
      </c>
      <c r="E484" s="34">
        <f t="shared" si="36"/>
        <v>10427.363930728661</v>
      </c>
      <c r="F484" s="34">
        <f>IF(AND(OR(MONTH(A484) = MONTH(A$21), MONTH(A484) = MOD(MONTH(A$21)+6, 12)), DAY(A484) = DAY(A$21)),AVERAGEIF(A$21:A483,"&gt;"&amp; A484 - _xlfn.DAYS(A484,DATE(YEAR(A484),MONTH(A484)-6,DAY(A484))),H$21:H483)*G$3/2,0)</f>
        <v>0</v>
      </c>
      <c r="G484" s="34">
        <f>SUM(F$21:F484)</f>
        <v>494.45491803278685</v>
      </c>
      <c r="H484" s="34">
        <f t="shared" si="37"/>
        <v>10286.454918032787</v>
      </c>
      <c r="I484" s="34">
        <f>IF(AND(MONTH(A484) = MONTH(A$21), DAY(A484) = DAY(A$21)),AVERAGEIF(A$21:A483,"&gt;"&amp; A484 - _xlfn.DAYS(DATE(YEAR(A484)+1,1,1),DATE(YEAR(A484),1,1)),K$21:K483)*G$3,0)</f>
        <v>0</v>
      </c>
      <c r="J484" s="34">
        <f>SUM(I$21:I484)</f>
        <v>488.1401098901099</v>
      </c>
      <c r="K484" s="34">
        <f t="shared" si="38"/>
        <v>10280.14010989011</v>
      </c>
    </row>
    <row r="485" spans="1:11" x14ac:dyDescent="0.25">
      <c r="A485" s="20">
        <f t="shared" si="39"/>
        <v>40643</v>
      </c>
      <c r="B485" s="33">
        <f>_xlfn.IFNA(INDEX('Ein- und Auszahlungen'!B:B,MATCH(A485,'Ein- und Auszahlungen'!A:A,0)),0)</f>
        <v>0</v>
      </c>
      <c r="C485" s="34">
        <f t="shared" si="35"/>
        <v>1.4284060179080358</v>
      </c>
      <c r="D485" s="34">
        <f>SUM(C$21:C485)</f>
        <v>636.79233674657814</v>
      </c>
      <c r="E485" s="34">
        <f t="shared" si="36"/>
        <v>10428.79233674657</v>
      </c>
      <c r="F485" s="34">
        <f>IF(AND(OR(MONTH(A485) = MONTH(A$21), MONTH(A485) = MOD(MONTH(A$21)+6, 12)), DAY(A485) = DAY(A$21)),AVERAGEIF(A$21:A484,"&gt;"&amp; A485 - _xlfn.DAYS(A485,DATE(YEAR(A485),MONTH(A485)-6,DAY(A485))),H$21:H484)*G$3/2,0)</f>
        <v>0</v>
      </c>
      <c r="G485" s="34">
        <f>SUM(F$21:F485)</f>
        <v>494.45491803278685</v>
      </c>
      <c r="H485" s="34">
        <f t="shared" si="37"/>
        <v>10286.454918032787</v>
      </c>
      <c r="I485" s="34">
        <f>IF(AND(MONTH(A485) = MONTH(A$21), DAY(A485) = DAY(A$21)),AVERAGEIF(A$21:A484,"&gt;"&amp; A485 - _xlfn.DAYS(DATE(YEAR(A485)+1,1,1),DATE(YEAR(A485),1,1)),K$21:K484)*G$3,0)</f>
        <v>0</v>
      </c>
      <c r="J485" s="34">
        <f>SUM(I$21:I485)</f>
        <v>488.1401098901099</v>
      </c>
      <c r="K485" s="34">
        <f t="shared" si="38"/>
        <v>10280.14010989011</v>
      </c>
    </row>
    <row r="486" spans="1:11" x14ac:dyDescent="0.25">
      <c r="A486" s="20">
        <f t="shared" si="39"/>
        <v>40644</v>
      </c>
      <c r="B486" s="33">
        <f>_xlfn.IFNA(INDEX('Ein- und Auszahlungen'!B:B,MATCH(A486,'Ein- und Auszahlungen'!A:A,0)),0)</f>
        <v>0</v>
      </c>
      <c r="C486" s="34">
        <f t="shared" si="35"/>
        <v>1.4286016899652838</v>
      </c>
      <c r="D486" s="34">
        <f>SUM(C$21:C486)</f>
        <v>638.22093843654341</v>
      </c>
      <c r="E486" s="34">
        <f t="shared" si="36"/>
        <v>10430.220938436536</v>
      </c>
      <c r="F486" s="34">
        <f>IF(AND(OR(MONTH(A486) = MONTH(A$21), MONTH(A486) = MOD(MONTH(A$21)+6, 12)), DAY(A486) = DAY(A$21)),AVERAGEIF(A$21:A485,"&gt;"&amp; A486 - _xlfn.DAYS(A486,DATE(YEAR(A486),MONTH(A486)-6,DAY(A486))),H$21:H485)*G$3/2,0)</f>
        <v>0</v>
      </c>
      <c r="G486" s="34">
        <f>SUM(F$21:F486)</f>
        <v>494.45491803278685</v>
      </c>
      <c r="H486" s="34">
        <f t="shared" si="37"/>
        <v>10286.454918032787</v>
      </c>
      <c r="I486" s="34">
        <f>IF(AND(MONTH(A486) = MONTH(A$21), DAY(A486) = DAY(A$21)),AVERAGEIF(A$21:A485,"&gt;"&amp; A486 - _xlfn.DAYS(DATE(YEAR(A486)+1,1,1),DATE(YEAR(A486),1,1)),K$21:K485)*G$3,0)</f>
        <v>0</v>
      </c>
      <c r="J486" s="34">
        <f>SUM(I$21:I486)</f>
        <v>488.1401098901099</v>
      </c>
      <c r="K486" s="34">
        <f t="shared" si="38"/>
        <v>10280.14010989011</v>
      </c>
    </row>
    <row r="487" spans="1:11" x14ac:dyDescent="0.25">
      <c r="A487" s="20">
        <f t="shared" si="39"/>
        <v>40645</v>
      </c>
      <c r="B487" s="33">
        <f>_xlfn.IFNA(INDEX('Ein- und Auszahlungen'!B:B,MATCH(A487,'Ein- und Auszahlungen'!A:A,0)),0)</f>
        <v>0</v>
      </c>
      <c r="C487" s="34">
        <f t="shared" si="35"/>
        <v>1.428797388826923</v>
      </c>
      <c r="D487" s="34">
        <f>SUM(C$21:C487)</f>
        <v>639.64973582537039</v>
      </c>
      <c r="E487" s="34">
        <f t="shared" si="36"/>
        <v>10431.649735825364</v>
      </c>
      <c r="F487" s="34">
        <f>IF(AND(OR(MONTH(A487) = MONTH(A$21), MONTH(A487) = MOD(MONTH(A$21)+6, 12)), DAY(A487) = DAY(A$21)),AVERAGEIF(A$21:A486,"&gt;"&amp; A487 - _xlfn.DAYS(A487,DATE(YEAR(A487),MONTH(A487)-6,DAY(A487))),H$21:H486)*G$3/2,0)</f>
        <v>0</v>
      </c>
      <c r="G487" s="34">
        <f>SUM(F$21:F487)</f>
        <v>494.45491803278685</v>
      </c>
      <c r="H487" s="34">
        <f t="shared" si="37"/>
        <v>10286.454918032787</v>
      </c>
      <c r="I487" s="34">
        <f>IF(AND(MONTH(A487) = MONTH(A$21), DAY(A487) = DAY(A$21)),AVERAGEIF(A$21:A486,"&gt;"&amp; A487 - _xlfn.DAYS(DATE(YEAR(A487)+1,1,1),DATE(YEAR(A487),1,1)),K$21:K486)*G$3,0)</f>
        <v>0</v>
      </c>
      <c r="J487" s="34">
        <f>SUM(I$21:I487)</f>
        <v>488.1401098901099</v>
      </c>
      <c r="K487" s="34">
        <f t="shared" si="38"/>
        <v>10280.14010989011</v>
      </c>
    </row>
    <row r="488" spans="1:11" x14ac:dyDescent="0.25">
      <c r="A488" s="20">
        <f t="shared" si="39"/>
        <v>40646</v>
      </c>
      <c r="B488" s="33">
        <f>_xlfn.IFNA(INDEX('Ein- und Auszahlungen'!B:B,MATCH(A488,'Ein- und Auszahlungen'!A:A,0)),0)</f>
        <v>0</v>
      </c>
      <c r="C488" s="34">
        <f t="shared" si="35"/>
        <v>1.4289931144966252</v>
      </c>
      <c r="D488" s="34">
        <f>SUM(C$21:C488)</f>
        <v>641.07872893986701</v>
      </c>
      <c r="E488" s="34">
        <f t="shared" si="36"/>
        <v>10433.07872893986</v>
      </c>
      <c r="F488" s="34">
        <f>IF(AND(OR(MONTH(A488) = MONTH(A$21), MONTH(A488) = MOD(MONTH(A$21)+6, 12)), DAY(A488) = DAY(A$21)),AVERAGEIF(A$21:A487,"&gt;"&amp; A488 - _xlfn.DAYS(A488,DATE(YEAR(A488),MONTH(A488)-6,DAY(A488))),H$21:H487)*G$3/2,0)</f>
        <v>0</v>
      </c>
      <c r="G488" s="34">
        <f>SUM(F$21:F488)</f>
        <v>494.45491803278685</v>
      </c>
      <c r="H488" s="34">
        <f t="shared" si="37"/>
        <v>10286.454918032787</v>
      </c>
      <c r="I488" s="34">
        <f>IF(AND(MONTH(A488) = MONTH(A$21), DAY(A488) = DAY(A$21)),AVERAGEIF(A$21:A487,"&gt;"&amp; A488 - _xlfn.DAYS(DATE(YEAR(A488)+1,1,1),DATE(YEAR(A488),1,1)),K$21:K487)*G$3,0)</f>
        <v>0</v>
      </c>
      <c r="J488" s="34">
        <f>SUM(I$21:I488)</f>
        <v>488.1401098901099</v>
      </c>
      <c r="K488" s="34">
        <f t="shared" si="38"/>
        <v>10280.14010989011</v>
      </c>
    </row>
    <row r="489" spans="1:11" x14ac:dyDescent="0.25">
      <c r="A489" s="20">
        <f t="shared" si="39"/>
        <v>40647</v>
      </c>
      <c r="B489" s="33">
        <f>_xlfn.IFNA(INDEX('Ein- und Auszahlungen'!B:B,MATCH(A489,'Ein- und Auszahlungen'!A:A,0)),0)</f>
        <v>0</v>
      </c>
      <c r="C489" s="34">
        <f t="shared" si="35"/>
        <v>1.429188866978063</v>
      </c>
      <c r="D489" s="34">
        <f>SUM(C$21:C489)</f>
        <v>642.50791780684506</v>
      </c>
      <c r="E489" s="34">
        <f t="shared" si="36"/>
        <v>10434.507917806837</v>
      </c>
      <c r="F489" s="34">
        <f>IF(AND(OR(MONTH(A489) = MONTH(A$21), MONTH(A489) = MOD(MONTH(A$21)+6, 12)), DAY(A489) = DAY(A$21)),AVERAGEIF(A$21:A488,"&gt;"&amp; A489 - _xlfn.DAYS(A489,DATE(YEAR(A489),MONTH(A489)-6,DAY(A489))),H$21:H488)*G$3/2,0)</f>
        <v>0</v>
      </c>
      <c r="G489" s="34">
        <f>SUM(F$21:F489)</f>
        <v>494.45491803278685</v>
      </c>
      <c r="H489" s="34">
        <f t="shared" si="37"/>
        <v>10286.454918032787</v>
      </c>
      <c r="I489" s="34">
        <f>IF(AND(MONTH(A489) = MONTH(A$21), DAY(A489) = DAY(A$21)),AVERAGEIF(A$21:A488,"&gt;"&amp; A489 - _xlfn.DAYS(DATE(YEAR(A489)+1,1,1),DATE(YEAR(A489),1,1)),K$21:K488)*G$3,0)</f>
        <v>0</v>
      </c>
      <c r="J489" s="34">
        <f>SUM(I$21:I489)</f>
        <v>488.1401098901099</v>
      </c>
      <c r="K489" s="34">
        <f t="shared" si="38"/>
        <v>10280.14010989011</v>
      </c>
    </row>
    <row r="490" spans="1:11" x14ac:dyDescent="0.25">
      <c r="A490" s="20">
        <f t="shared" si="39"/>
        <v>40648</v>
      </c>
      <c r="B490" s="33">
        <f>_xlfn.IFNA(INDEX('Ein- und Auszahlungen'!B:B,MATCH(A490,'Ein- und Auszahlungen'!A:A,0)),0)</f>
        <v>0</v>
      </c>
      <c r="C490" s="34">
        <f t="shared" si="35"/>
        <v>1.4293846462749094</v>
      </c>
      <c r="D490" s="34">
        <f>SUM(C$21:C490)</f>
        <v>643.93730245311997</v>
      </c>
      <c r="E490" s="34">
        <f t="shared" si="36"/>
        <v>10435.937302453112</v>
      </c>
      <c r="F490" s="34">
        <f>IF(AND(OR(MONTH(A490) = MONTH(A$21), MONTH(A490) = MOD(MONTH(A$21)+6, 12)), DAY(A490) = DAY(A$21)),AVERAGEIF(A$21:A489,"&gt;"&amp; A490 - _xlfn.DAYS(A490,DATE(YEAR(A490),MONTH(A490)-6,DAY(A490))),H$21:H489)*G$3/2,0)</f>
        <v>0</v>
      </c>
      <c r="G490" s="34">
        <f>SUM(F$21:F490)</f>
        <v>494.45491803278685</v>
      </c>
      <c r="H490" s="34">
        <f t="shared" si="37"/>
        <v>10286.454918032787</v>
      </c>
      <c r="I490" s="34">
        <f>IF(AND(MONTH(A490) = MONTH(A$21), DAY(A490) = DAY(A$21)),AVERAGEIF(A$21:A489,"&gt;"&amp; A490 - _xlfn.DAYS(DATE(YEAR(A490)+1,1,1),DATE(YEAR(A490),1,1)),K$21:K489)*G$3,0)</f>
        <v>0</v>
      </c>
      <c r="J490" s="34">
        <f>SUM(I$21:I490)</f>
        <v>488.1401098901099</v>
      </c>
      <c r="K490" s="34">
        <f t="shared" si="38"/>
        <v>10280.14010989011</v>
      </c>
    </row>
    <row r="491" spans="1:11" x14ac:dyDescent="0.25">
      <c r="A491" s="20">
        <f t="shared" si="39"/>
        <v>40649</v>
      </c>
      <c r="B491" s="33">
        <f>_xlfn.IFNA(INDEX('Ein- und Auszahlungen'!B:B,MATCH(A491,'Ein- und Auszahlungen'!A:A,0)),0)</f>
        <v>0</v>
      </c>
      <c r="C491" s="34">
        <f t="shared" si="35"/>
        <v>1.4295804523908373</v>
      </c>
      <c r="D491" s="34">
        <f>SUM(C$21:C491)</f>
        <v>645.36688290551081</v>
      </c>
      <c r="E491" s="34">
        <f t="shared" si="36"/>
        <v>10437.366882905502</v>
      </c>
      <c r="F491" s="34">
        <f>IF(AND(OR(MONTH(A491) = MONTH(A$21), MONTH(A491) = MOD(MONTH(A$21)+6, 12)), DAY(A491) = DAY(A$21)),AVERAGEIF(A$21:A490,"&gt;"&amp; A491 - _xlfn.DAYS(A491,DATE(YEAR(A491),MONTH(A491)-6,DAY(A491))),H$21:H490)*G$3/2,0)</f>
        <v>0</v>
      </c>
      <c r="G491" s="34">
        <f>SUM(F$21:F491)</f>
        <v>494.45491803278685</v>
      </c>
      <c r="H491" s="34">
        <f t="shared" si="37"/>
        <v>10286.454918032787</v>
      </c>
      <c r="I491" s="34">
        <f>IF(AND(MONTH(A491) = MONTH(A$21), DAY(A491) = DAY(A$21)),AVERAGEIF(A$21:A490,"&gt;"&amp; A491 - _xlfn.DAYS(DATE(YEAR(A491)+1,1,1),DATE(YEAR(A491),1,1)),K$21:K490)*G$3,0)</f>
        <v>0</v>
      </c>
      <c r="J491" s="34">
        <f>SUM(I$21:I491)</f>
        <v>488.1401098901099</v>
      </c>
      <c r="K491" s="34">
        <f t="shared" si="38"/>
        <v>10280.14010989011</v>
      </c>
    </row>
    <row r="492" spans="1:11" x14ac:dyDescent="0.25">
      <c r="A492" s="20">
        <f t="shared" si="39"/>
        <v>40650</v>
      </c>
      <c r="B492" s="33">
        <f>_xlfn.IFNA(INDEX('Ein- und Auszahlungen'!B:B,MATCH(A492,'Ein- und Auszahlungen'!A:A,0)),0)</f>
        <v>0</v>
      </c>
      <c r="C492" s="34">
        <f t="shared" si="35"/>
        <v>1.4297762853295211</v>
      </c>
      <c r="D492" s="34">
        <f>SUM(C$21:C492)</f>
        <v>646.79665919084027</v>
      </c>
      <c r="E492" s="34">
        <f t="shared" si="36"/>
        <v>10438.796659190832</v>
      </c>
      <c r="F492" s="34">
        <f>IF(AND(OR(MONTH(A492) = MONTH(A$21), MONTH(A492) = MOD(MONTH(A$21)+6, 12)), DAY(A492) = DAY(A$21)),AVERAGEIF(A$21:A491,"&gt;"&amp; A492 - _xlfn.DAYS(A492,DATE(YEAR(A492),MONTH(A492)-6,DAY(A492))),H$21:H491)*G$3/2,0)</f>
        <v>0</v>
      </c>
      <c r="G492" s="34">
        <f>SUM(F$21:F492)</f>
        <v>494.45491803278685</v>
      </c>
      <c r="H492" s="34">
        <f t="shared" si="37"/>
        <v>10286.454918032787</v>
      </c>
      <c r="I492" s="34">
        <f>IF(AND(MONTH(A492) = MONTH(A$21), DAY(A492) = DAY(A$21)),AVERAGEIF(A$21:A491,"&gt;"&amp; A492 - _xlfn.DAYS(DATE(YEAR(A492)+1,1,1),DATE(YEAR(A492),1,1)),K$21:K491)*G$3,0)</f>
        <v>0</v>
      </c>
      <c r="J492" s="34">
        <f>SUM(I$21:I492)</f>
        <v>488.1401098901099</v>
      </c>
      <c r="K492" s="34">
        <f t="shared" si="38"/>
        <v>10280.14010989011</v>
      </c>
    </row>
    <row r="493" spans="1:11" x14ac:dyDescent="0.25">
      <c r="A493" s="20">
        <f t="shared" si="39"/>
        <v>40651</v>
      </c>
      <c r="B493" s="33">
        <f>_xlfn.IFNA(INDEX('Ein- und Auszahlungen'!B:B,MATCH(A493,'Ein- und Auszahlungen'!A:A,0)),0)</f>
        <v>0</v>
      </c>
      <c r="C493" s="34">
        <f t="shared" si="35"/>
        <v>1.4299721450946346</v>
      </c>
      <c r="D493" s="34">
        <f>SUM(C$21:C493)</f>
        <v>648.22663133593494</v>
      </c>
      <c r="E493" s="34">
        <f t="shared" si="36"/>
        <v>10440.226631335927</v>
      </c>
      <c r="F493" s="34">
        <f>IF(AND(OR(MONTH(A493) = MONTH(A$21), MONTH(A493) = MOD(MONTH(A$21)+6, 12)), DAY(A493) = DAY(A$21)),AVERAGEIF(A$21:A492,"&gt;"&amp; A493 - _xlfn.DAYS(A493,DATE(YEAR(A493),MONTH(A493)-6,DAY(A493))),H$21:H492)*G$3/2,0)</f>
        <v>0</v>
      </c>
      <c r="G493" s="34">
        <f>SUM(F$21:F493)</f>
        <v>494.45491803278685</v>
      </c>
      <c r="H493" s="34">
        <f t="shared" si="37"/>
        <v>10286.454918032787</v>
      </c>
      <c r="I493" s="34">
        <f>IF(AND(MONTH(A493) = MONTH(A$21), DAY(A493) = DAY(A$21)),AVERAGEIF(A$21:A492,"&gt;"&amp; A493 - _xlfn.DAYS(DATE(YEAR(A493)+1,1,1),DATE(YEAR(A493),1,1)),K$21:K492)*G$3,0)</f>
        <v>0</v>
      </c>
      <c r="J493" s="34">
        <f>SUM(I$21:I493)</f>
        <v>488.1401098901099</v>
      </c>
      <c r="K493" s="34">
        <f t="shared" si="38"/>
        <v>10280.14010989011</v>
      </c>
    </row>
    <row r="494" spans="1:11" x14ac:dyDescent="0.25">
      <c r="A494" s="20">
        <f t="shared" si="39"/>
        <v>40652</v>
      </c>
      <c r="B494" s="33">
        <f>_xlfn.IFNA(INDEX('Ein- und Auszahlungen'!B:B,MATCH(A494,'Ein- und Auszahlungen'!A:A,0)),0)</f>
        <v>0</v>
      </c>
      <c r="C494" s="34">
        <f t="shared" si="35"/>
        <v>1.4301680316898531</v>
      </c>
      <c r="D494" s="34">
        <f>SUM(C$21:C494)</f>
        <v>649.65679936762479</v>
      </c>
      <c r="E494" s="34">
        <f t="shared" si="36"/>
        <v>10441.656799367616</v>
      </c>
      <c r="F494" s="34">
        <f>IF(AND(OR(MONTH(A494) = MONTH(A$21), MONTH(A494) = MOD(MONTH(A$21)+6, 12)), DAY(A494) = DAY(A$21)),AVERAGEIF(A$21:A493,"&gt;"&amp; A494 - _xlfn.DAYS(A494,DATE(YEAR(A494),MONTH(A494)-6,DAY(A494))),H$21:H493)*G$3/2,0)</f>
        <v>0</v>
      </c>
      <c r="G494" s="34">
        <f>SUM(F$21:F494)</f>
        <v>494.45491803278685</v>
      </c>
      <c r="H494" s="34">
        <f t="shared" si="37"/>
        <v>10286.454918032787</v>
      </c>
      <c r="I494" s="34">
        <f>IF(AND(MONTH(A494) = MONTH(A$21), DAY(A494) = DAY(A$21)),AVERAGEIF(A$21:A493,"&gt;"&amp; A494 - _xlfn.DAYS(DATE(YEAR(A494)+1,1,1),DATE(YEAR(A494),1,1)),K$21:K493)*G$3,0)</f>
        <v>0</v>
      </c>
      <c r="J494" s="34">
        <f>SUM(I$21:I494)</f>
        <v>488.1401098901099</v>
      </c>
      <c r="K494" s="34">
        <f t="shared" si="38"/>
        <v>10280.14010989011</v>
      </c>
    </row>
    <row r="495" spans="1:11" x14ac:dyDescent="0.25">
      <c r="A495" s="20">
        <f t="shared" si="39"/>
        <v>40653</v>
      </c>
      <c r="B495" s="33">
        <f>_xlfn.IFNA(INDEX('Ein- und Auszahlungen'!B:B,MATCH(A495,'Ein- und Auszahlungen'!A:A,0)),0)</f>
        <v>0</v>
      </c>
      <c r="C495" s="34">
        <f t="shared" si="35"/>
        <v>1.4303639451188517</v>
      </c>
      <c r="D495" s="34">
        <f>SUM(C$21:C495)</f>
        <v>651.08716331274366</v>
      </c>
      <c r="E495" s="34">
        <f t="shared" si="36"/>
        <v>10443.087163312735</v>
      </c>
      <c r="F495" s="34">
        <f>IF(AND(OR(MONTH(A495) = MONTH(A$21), MONTH(A495) = MOD(MONTH(A$21)+6, 12)), DAY(A495) = DAY(A$21)),AVERAGEIF(A$21:A494,"&gt;"&amp; A495 - _xlfn.DAYS(A495,DATE(YEAR(A495),MONTH(A495)-6,DAY(A495))),H$21:H494)*G$3/2,0)</f>
        <v>0</v>
      </c>
      <c r="G495" s="34">
        <f>SUM(F$21:F495)</f>
        <v>494.45491803278685</v>
      </c>
      <c r="H495" s="34">
        <f t="shared" si="37"/>
        <v>10286.454918032787</v>
      </c>
      <c r="I495" s="34">
        <f>IF(AND(MONTH(A495) = MONTH(A$21), DAY(A495) = DAY(A$21)),AVERAGEIF(A$21:A494,"&gt;"&amp; A495 - _xlfn.DAYS(DATE(YEAR(A495)+1,1,1),DATE(YEAR(A495),1,1)),K$21:K494)*G$3,0)</f>
        <v>0</v>
      </c>
      <c r="J495" s="34">
        <f>SUM(I$21:I495)</f>
        <v>488.1401098901099</v>
      </c>
      <c r="K495" s="34">
        <f t="shared" si="38"/>
        <v>10280.14010989011</v>
      </c>
    </row>
    <row r="496" spans="1:11" x14ac:dyDescent="0.25">
      <c r="A496" s="20">
        <f t="shared" si="39"/>
        <v>40654</v>
      </c>
      <c r="B496" s="33">
        <f>_xlfn.IFNA(INDEX('Ein- und Auszahlungen'!B:B,MATCH(A496,'Ein- und Auszahlungen'!A:A,0)),0)</f>
        <v>0</v>
      </c>
      <c r="C496" s="34">
        <f t="shared" si="35"/>
        <v>1.4305598853853063</v>
      </c>
      <c r="D496" s="34">
        <f>SUM(C$21:C496)</f>
        <v>652.51772319812892</v>
      </c>
      <c r="E496" s="34">
        <f t="shared" si="36"/>
        <v>10444.517723198122</v>
      </c>
      <c r="F496" s="34">
        <f>IF(AND(OR(MONTH(A496) = MONTH(A$21), MONTH(A496) = MOD(MONTH(A$21)+6, 12)), DAY(A496) = DAY(A$21)),AVERAGEIF(A$21:A495,"&gt;"&amp; A496 - _xlfn.DAYS(A496,DATE(YEAR(A496),MONTH(A496)-6,DAY(A496))),H$21:H495)*G$3/2,0)</f>
        <v>0</v>
      </c>
      <c r="G496" s="34">
        <f>SUM(F$21:F496)</f>
        <v>494.45491803278685</v>
      </c>
      <c r="H496" s="34">
        <f t="shared" si="37"/>
        <v>10286.454918032787</v>
      </c>
      <c r="I496" s="34">
        <f>IF(AND(MONTH(A496) = MONTH(A$21), DAY(A496) = DAY(A$21)),AVERAGEIF(A$21:A495,"&gt;"&amp; A496 - _xlfn.DAYS(DATE(YEAR(A496)+1,1,1),DATE(YEAR(A496),1,1)),K$21:K495)*G$3,0)</f>
        <v>0</v>
      </c>
      <c r="J496" s="34">
        <f>SUM(I$21:I496)</f>
        <v>488.1401098901099</v>
      </c>
      <c r="K496" s="34">
        <f t="shared" si="38"/>
        <v>10280.14010989011</v>
      </c>
    </row>
    <row r="497" spans="1:11" x14ac:dyDescent="0.25">
      <c r="A497" s="20">
        <f t="shared" si="39"/>
        <v>40655</v>
      </c>
      <c r="B497" s="33">
        <f>_xlfn.IFNA(INDEX('Ein- und Auszahlungen'!B:B,MATCH(A497,'Ein- und Auszahlungen'!A:A,0)),0)</f>
        <v>0</v>
      </c>
      <c r="C497" s="34">
        <f t="shared" si="35"/>
        <v>1.4307558524928934</v>
      </c>
      <c r="D497" s="34">
        <f>SUM(C$21:C497)</f>
        <v>653.94847905062181</v>
      </c>
      <c r="E497" s="34">
        <f t="shared" si="36"/>
        <v>10445.948479050614</v>
      </c>
      <c r="F497" s="34">
        <f>IF(AND(OR(MONTH(A497) = MONTH(A$21), MONTH(A497) = MOD(MONTH(A$21)+6, 12)), DAY(A497) = DAY(A$21)),AVERAGEIF(A$21:A496,"&gt;"&amp; A497 - _xlfn.DAYS(A497,DATE(YEAR(A497),MONTH(A497)-6,DAY(A497))),H$21:H496)*G$3/2,0)</f>
        <v>0</v>
      </c>
      <c r="G497" s="34">
        <f>SUM(F$21:F497)</f>
        <v>494.45491803278685</v>
      </c>
      <c r="H497" s="34">
        <f t="shared" si="37"/>
        <v>10286.454918032787</v>
      </c>
      <c r="I497" s="34">
        <f>IF(AND(MONTH(A497) = MONTH(A$21), DAY(A497) = DAY(A$21)),AVERAGEIF(A$21:A496,"&gt;"&amp; A497 - _xlfn.DAYS(DATE(YEAR(A497)+1,1,1),DATE(YEAR(A497),1,1)),K$21:K496)*G$3,0)</f>
        <v>0</v>
      </c>
      <c r="J497" s="34">
        <f>SUM(I$21:I497)</f>
        <v>488.1401098901099</v>
      </c>
      <c r="K497" s="34">
        <f t="shared" si="38"/>
        <v>10280.14010989011</v>
      </c>
    </row>
    <row r="498" spans="1:11" x14ac:dyDescent="0.25">
      <c r="A498" s="20">
        <f t="shared" si="39"/>
        <v>40656</v>
      </c>
      <c r="B498" s="33">
        <f>_xlfn.IFNA(INDEX('Ein- und Auszahlungen'!B:B,MATCH(A498,'Ein- und Auszahlungen'!A:A,0)),0)</f>
        <v>0</v>
      </c>
      <c r="C498" s="34">
        <f t="shared" si="35"/>
        <v>1.4309518464452897</v>
      </c>
      <c r="D498" s="34">
        <f>SUM(C$21:C498)</f>
        <v>655.3794308970671</v>
      </c>
      <c r="E498" s="34">
        <f t="shared" si="36"/>
        <v>10447.379430897059</v>
      </c>
      <c r="F498" s="34">
        <f>IF(AND(OR(MONTH(A498) = MONTH(A$21), MONTH(A498) = MOD(MONTH(A$21)+6, 12)), DAY(A498) = DAY(A$21)),AVERAGEIF(A$21:A497,"&gt;"&amp; A498 - _xlfn.DAYS(A498,DATE(YEAR(A498),MONTH(A498)-6,DAY(A498))),H$21:H497)*G$3/2,0)</f>
        <v>0</v>
      </c>
      <c r="G498" s="34">
        <f>SUM(F$21:F498)</f>
        <v>494.45491803278685</v>
      </c>
      <c r="H498" s="34">
        <f t="shared" si="37"/>
        <v>10286.454918032787</v>
      </c>
      <c r="I498" s="34">
        <f>IF(AND(MONTH(A498) = MONTH(A$21), DAY(A498) = DAY(A$21)),AVERAGEIF(A$21:A497,"&gt;"&amp; A498 - _xlfn.DAYS(DATE(YEAR(A498)+1,1,1),DATE(YEAR(A498),1,1)),K$21:K497)*G$3,0)</f>
        <v>0</v>
      </c>
      <c r="J498" s="34">
        <f>SUM(I$21:I498)</f>
        <v>488.1401098901099</v>
      </c>
      <c r="K498" s="34">
        <f t="shared" si="38"/>
        <v>10280.14010989011</v>
      </c>
    </row>
    <row r="499" spans="1:11" x14ac:dyDescent="0.25">
      <c r="A499" s="20">
        <f t="shared" si="39"/>
        <v>40657</v>
      </c>
      <c r="B499" s="33">
        <f>_xlfn.IFNA(INDEX('Ein- und Auszahlungen'!B:B,MATCH(A499,'Ein- und Auszahlungen'!A:A,0)),0)</f>
        <v>0</v>
      </c>
      <c r="C499" s="34">
        <f t="shared" si="35"/>
        <v>1.4311478672461726</v>
      </c>
      <c r="D499" s="34">
        <f>SUM(C$21:C499)</f>
        <v>656.81057876431328</v>
      </c>
      <c r="E499" s="34">
        <f t="shared" si="36"/>
        <v>10448.810578764305</v>
      </c>
      <c r="F499" s="34">
        <f>IF(AND(OR(MONTH(A499) = MONTH(A$21), MONTH(A499) = MOD(MONTH(A$21)+6, 12)), DAY(A499) = DAY(A$21)),AVERAGEIF(A$21:A498,"&gt;"&amp; A499 - _xlfn.DAYS(A499,DATE(YEAR(A499),MONTH(A499)-6,DAY(A499))),H$21:H498)*G$3/2,0)</f>
        <v>0</v>
      </c>
      <c r="G499" s="34">
        <f>SUM(F$21:F499)</f>
        <v>494.45491803278685</v>
      </c>
      <c r="H499" s="34">
        <f t="shared" si="37"/>
        <v>10286.454918032787</v>
      </c>
      <c r="I499" s="34">
        <f>IF(AND(MONTH(A499) = MONTH(A$21), DAY(A499) = DAY(A$21)),AVERAGEIF(A$21:A498,"&gt;"&amp; A499 - _xlfn.DAYS(DATE(YEAR(A499)+1,1,1),DATE(YEAR(A499),1,1)),K$21:K498)*G$3,0)</f>
        <v>0</v>
      </c>
      <c r="J499" s="34">
        <f>SUM(I$21:I499)</f>
        <v>488.1401098901099</v>
      </c>
      <c r="K499" s="34">
        <f t="shared" si="38"/>
        <v>10280.14010989011</v>
      </c>
    </row>
    <row r="500" spans="1:11" x14ac:dyDescent="0.25">
      <c r="A500" s="20">
        <f t="shared" si="39"/>
        <v>40658</v>
      </c>
      <c r="B500" s="33">
        <f>_xlfn.IFNA(INDEX('Ein- und Auszahlungen'!B:B,MATCH(A500,'Ein- und Auszahlungen'!A:A,0)),0)</f>
        <v>0</v>
      </c>
      <c r="C500" s="34">
        <f t="shared" si="35"/>
        <v>1.43134391489922</v>
      </c>
      <c r="D500" s="34">
        <f>SUM(C$21:C500)</f>
        <v>658.24192267921251</v>
      </c>
      <c r="E500" s="34">
        <f t="shared" si="36"/>
        <v>10450.241922679204</v>
      </c>
      <c r="F500" s="34">
        <f>IF(AND(OR(MONTH(A500) = MONTH(A$21), MONTH(A500) = MOD(MONTH(A$21)+6, 12)), DAY(A500) = DAY(A$21)),AVERAGEIF(A$21:A499,"&gt;"&amp; A500 - _xlfn.DAYS(A500,DATE(YEAR(A500),MONTH(A500)-6,DAY(A500))),H$21:H499)*G$3/2,0)</f>
        <v>0</v>
      </c>
      <c r="G500" s="34">
        <f>SUM(F$21:F500)</f>
        <v>494.45491803278685</v>
      </c>
      <c r="H500" s="34">
        <f t="shared" si="37"/>
        <v>10286.454918032787</v>
      </c>
      <c r="I500" s="34">
        <f>IF(AND(MONTH(A500) = MONTH(A$21), DAY(A500) = DAY(A$21)),AVERAGEIF(A$21:A499,"&gt;"&amp; A500 - _xlfn.DAYS(DATE(YEAR(A500)+1,1,1),DATE(YEAR(A500),1,1)),K$21:K499)*G$3,0)</f>
        <v>0</v>
      </c>
      <c r="J500" s="34">
        <f>SUM(I$21:I500)</f>
        <v>488.1401098901099</v>
      </c>
      <c r="K500" s="34">
        <f t="shared" si="38"/>
        <v>10280.14010989011</v>
      </c>
    </row>
    <row r="501" spans="1:11" x14ac:dyDescent="0.25">
      <c r="A501" s="20">
        <f t="shared" si="39"/>
        <v>40659</v>
      </c>
      <c r="B501" s="33">
        <f>_xlfn.IFNA(INDEX('Ein- und Auszahlungen'!B:B,MATCH(A501,'Ein- und Auszahlungen'!A:A,0)),0)</f>
        <v>0</v>
      </c>
      <c r="C501" s="34">
        <f t="shared" si="35"/>
        <v>1.4315399894081102</v>
      </c>
      <c r="D501" s="34">
        <f>SUM(C$21:C501)</f>
        <v>659.67346266862057</v>
      </c>
      <c r="E501" s="34">
        <f t="shared" si="36"/>
        <v>10451.673462668612</v>
      </c>
      <c r="F501" s="34">
        <f>IF(AND(OR(MONTH(A501) = MONTH(A$21), MONTH(A501) = MOD(MONTH(A$21)+6, 12)), DAY(A501) = DAY(A$21)),AVERAGEIF(A$21:A500,"&gt;"&amp; A501 - _xlfn.DAYS(A501,DATE(YEAR(A501),MONTH(A501)-6,DAY(A501))),H$21:H500)*G$3/2,0)</f>
        <v>0</v>
      </c>
      <c r="G501" s="34">
        <f>SUM(F$21:F501)</f>
        <v>494.45491803278685</v>
      </c>
      <c r="H501" s="34">
        <f t="shared" si="37"/>
        <v>10286.454918032787</v>
      </c>
      <c r="I501" s="34">
        <f>IF(AND(MONTH(A501) = MONTH(A$21), DAY(A501) = DAY(A$21)),AVERAGEIF(A$21:A500,"&gt;"&amp; A501 - _xlfn.DAYS(DATE(YEAR(A501)+1,1,1),DATE(YEAR(A501),1,1)),K$21:K500)*G$3,0)</f>
        <v>0</v>
      </c>
      <c r="J501" s="34">
        <f>SUM(I$21:I501)</f>
        <v>488.1401098901099</v>
      </c>
      <c r="K501" s="34">
        <f t="shared" si="38"/>
        <v>10280.14010989011</v>
      </c>
    </row>
    <row r="502" spans="1:11" x14ac:dyDescent="0.25">
      <c r="A502" s="20">
        <f t="shared" si="39"/>
        <v>40660</v>
      </c>
      <c r="B502" s="33">
        <f>_xlfn.IFNA(INDEX('Ein- und Auszahlungen'!B:B,MATCH(A502,'Ein- und Auszahlungen'!A:A,0)),0)</f>
        <v>0</v>
      </c>
      <c r="C502" s="34">
        <f t="shared" si="35"/>
        <v>1.4317360907765222</v>
      </c>
      <c r="D502" s="34">
        <f>SUM(C$21:C502)</f>
        <v>661.10519875939713</v>
      </c>
      <c r="E502" s="34">
        <f t="shared" si="36"/>
        <v>10453.105198759389</v>
      </c>
      <c r="F502" s="34">
        <f>IF(AND(OR(MONTH(A502) = MONTH(A$21), MONTH(A502) = MOD(MONTH(A$21)+6, 12)), DAY(A502) = DAY(A$21)),AVERAGEIF(A$21:A501,"&gt;"&amp; A502 - _xlfn.DAYS(A502,DATE(YEAR(A502),MONTH(A502)-6,DAY(A502))),H$21:H501)*G$3/2,0)</f>
        <v>0</v>
      </c>
      <c r="G502" s="34">
        <f>SUM(F$21:F502)</f>
        <v>494.45491803278685</v>
      </c>
      <c r="H502" s="34">
        <f t="shared" si="37"/>
        <v>10286.454918032787</v>
      </c>
      <c r="I502" s="34">
        <f>IF(AND(MONTH(A502) = MONTH(A$21), DAY(A502) = DAY(A$21)),AVERAGEIF(A$21:A501,"&gt;"&amp; A502 - _xlfn.DAYS(DATE(YEAR(A502)+1,1,1),DATE(YEAR(A502),1,1)),K$21:K501)*G$3,0)</f>
        <v>0</v>
      </c>
      <c r="J502" s="34">
        <f>SUM(I$21:I502)</f>
        <v>488.1401098901099</v>
      </c>
      <c r="K502" s="34">
        <f t="shared" si="38"/>
        <v>10280.14010989011</v>
      </c>
    </row>
    <row r="503" spans="1:11" x14ac:dyDescent="0.25">
      <c r="A503" s="20">
        <f t="shared" si="39"/>
        <v>40661</v>
      </c>
      <c r="B503" s="33">
        <f>_xlfn.IFNA(INDEX('Ein- und Auszahlungen'!B:B,MATCH(A503,'Ein- und Auszahlungen'!A:A,0)),0)</f>
        <v>0</v>
      </c>
      <c r="C503" s="34">
        <f t="shared" si="35"/>
        <v>1.4319322190081356</v>
      </c>
      <c r="D503" s="34">
        <f>SUM(C$21:C503)</f>
        <v>662.53713097840523</v>
      </c>
      <c r="E503" s="34">
        <f t="shared" si="36"/>
        <v>10454.537130978397</v>
      </c>
      <c r="F503" s="34">
        <f>IF(AND(OR(MONTH(A503) = MONTH(A$21), MONTH(A503) = MOD(MONTH(A$21)+6, 12)), DAY(A503) = DAY(A$21)),AVERAGEIF(A$21:A502,"&gt;"&amp; A503 - _xlfn.DAYS(A503,DATE(YEAR(A503),MONTH(A503)-6,DAY(A503))),H$21:H502)*G$3/2,0)</f>
        <v>0</v>
      </c>
      <c r="G503" s="34">
        <f>SUM(F$21:F503)</f>
        <v>494.45491803278685</v>
      </c>
      <c r="H503" s="34">
        <f t="shared" si="37"/>
        <v>10286.454918032787</v>
      </c>
      <c r="I503" s="34">
        <f>IF(AND(MONTH(A503) = MONTH(A$21), DAY(A503) = DAY(A$21)),AVERAGEIF(A$21:A502,"&gt;"&amp; A503 - _xlfn.DAYS(DATE(YEAR(A503)+1,1,1),DATE(YEAR(A503),1,1)),K$21:K502)*G$3,0)</f>
        <v>0</v>
      </c>
      <c r="J503" s="34">
        <f>SUM(I$21:I503)</f>
        <v>488.1401098901099</v>
      </c>
      <c r="K503" s="34">
        <f t="shared" si="38"/>
        <v>10280.14010989011</v>
      </c>
    </row>
    <row r="504" spans="1:11" x14ac:dyDescent="0.25">
      <c r="A504" s="20">
        <f t="shared" si="39"/>
        <v>40662</v>
      </c>
      <c r="B504" s="33">
        <f>_xlfn.IFNA(INDEX('Ein- und Auszahlungen'!B:B,MATCH(A504,'Ein- und Auszahlungen'!A:A,0)),0)</f>
        <v>0</v>
      </c>
      <c r="C504" s="34">
        <f t="shared" si="35"/>
        <v>1.4321283741066297</v>
      </c>
      <c r="D504" s="34">
        <f>SUM(C$21:C504)</f>
        <v>663.96925935251181</v>
      </c>
      <c r="E504" s="34">
        <f t="shared" si="36"/>
        <v>10455.969259352503</v>
      </c>
      <c r="F504" s="34">
        <f>IF(AND(OR(MONTH(A504) = MONTH(A$21), MONTH(A504) = MOD(MONTH(A$21)+6, 12)), DAY(A504) = DAY(A$21)),AVERAGEIF(A$21:A503,"&gt;"&amp; A504 - _xlfn.DAYS(A504,DATE(YEAR(A504),MONTH(A504)-6,DAY(A504))),H$21:H503)*G$3/2,0)</f>
        <v>0</v>
      </c>
      <c r="G504" s="34">
        <f>SUM(F$21:F504)</f>
        <v>494.45491803278685</v>
      </c>
      <c r="H504" s="34">
        <f t="shared" si="37"/>
        <v>10286.454918032787</v>
      </c>
      <c r="I504" s="34">
        <f>IF(AND(MONTH(A504) = MONTH(A$21), DAY(A504) = DAY(A$21)),AVERAGEIF(A$21:A503,"&gt;"&amp; A504 - _xlfn.DAYS(DATE(YEAR(A504)+1,1,1),DATE(YEAR(A504),1,1)),K$21:K503)*G$3,0)</f>
        <v>0</v>
      </c>
      <c r="J504" s="34">
        <f>SUM(I$21:I504)</f>
        <v>488.1401098901099</v>
      </c>
      <c r="K504" s="34">
        <f t="shared" si="38"/>
        <v>10280.14010989011</v>
      </c>
    </row>
    <row r="505" spans="1:11" x14ac:dyDescent="0.25">
      <c r="A505" s="20">
        <f t="shared" si="39"/>
        <v>40663</v>
      </c>
      <c r="B505" s="33">
        <f>_xlfn.IFNA(INDEX('Ein- und Auszahlungen'!B:B,MATCH(A505,'Ein- und Auszahlungen'!A:A,0)),0)</f>
        <v>0</v>
      </c>
      <c r="C505" s="34">
        <f t="shared" si="35"/>
        <v>1.4323245560756854</v>
      </c>
      <c r="D505" s="34">
        <f>SUM(C$21:C505)</f>
        <v>665.40158390858755</v>
      </c>
      <c r="E505" s="34">
        <f t="shared" si="36"/>
        <v>10457.401583908579</v>
      </c>
      <c r="F505" s="34">
        <f>IF(AND(OR(MONTH(A505) = MONTH(A$21), MONTH(A505) = MOD(MONTH(A$21)+6, 12)), DAY(A505) = DAY(A$21)),AVERAGEIF(A$21:A504,"&gt;"&amp; A505 - _xlfn.DAYS(A505,DATE(YEAR(A505),MONTH(A505)-6,DAY(A505))),H$21:H504)*G$3/2,0)</f>
        <v>0</v>
      </c>
      <c r="G505" s="34">
        <f>SUM(F$21:F505)</f>
        <v>494.45491803278685</v>
      </c>
      <c r="H505" s="34">
        <f t="shared" si="37"/>
        <v>10286.454918032787</v>
      </c>
      <c r="I505" s="34">
        <f>IF(AND(MONTH(A505) = MONTH(A$21), DAY(A505) = DAY(A$21)),AVERAGEIF(A$21:A504,"&gt;"&amp; A505 - _xlfn.DAYS(DATE(YEAR(A505)+1,1,1),DATE(YEAR(A505),1,1)),K$21:K504)*G$3,0)</f>
        <v>0</v>
      </c>
      <c r="J505" s="34">
        <f>SUM(I$21:I505)</f>
        <v>488.1401098901099</v>
      </c>
      <c r="K505" s="34">
        <f t="shared" si="38"/>
        <v>10280.14010989011</v>
      </c>
    </row>
    <row r="506" spans="1:11" x14ac:dyDescent="0.25">
      <c r="A506" s="20">
        <f t="shared" si="39"/>
        <v>40664</v>
      </c>
      <c r="B506" s="33">
        <f>_xlfn.IFNA(INDEX('Ein- und Auszahlungen'!B:B,MATCH(A506,'Ein- und Auszahlungen'!A:A,0)),0)</f>
        <v>0</v>
      </c>
      <c r="C506" s="34">
        <f t="shared" si="35"/>
        <v>1.4325207649189835</v>
      </c>
      <c r="D506" s="34">
        <f>SUM(C$21:C506)</f>
        <v>666.83410467350654</v>
      </c>
      <c r="E506" s="34">
        <f t="shared" si="36"/>
        <v>10458.834104673497</v>
      </c>
      <c r="F506" s="34">
        <f>IF(AND(OR(MONTH(A506) = MONTH(A$21), MONTH(A506) = MOD(MONTH(A$21)+6, 12)), DAY(A506) = DAY(A$21)),AVERAGEIF(A$21:A505,"&gt;"&amp; A506 - _xlfn.DAYS(A506,DATE(YEAR(A506),MONTH(A506)-6,DAY(A506))),H$21:H505)*G$3/2,0)</f>
        <v>0</v>
      </c>
      <c r="G506" s="34">
        <f>SUM(F$21:F506)</f>
        <v>494.45491803278685</v>
      </c>
      <c r="H506" s="34">
        <f t="shared" si="37"/>
        <v>10286.454918032787</v>
      </c>
      <c r="I506" s="34">
        <f>IF(AND(MONTH(A506) = MONTH(A$21), DAY(A506) = DAY(A$21)),AVERAGEIF(A$21:A505,"&gt;"&amp; A506 - _xlfn.DAYS(DATE(YEAR(A506)+1,1,1),DATE(YEAR(A506),1,1)),K$21:K505)*G$3,0)</f>
        <v>0</v>
      </c>
      <c r="J506" s="34">
        <f>SUM(I$21:I506)</f>
        <v>488.1401098901099</v>
      </c>
      <c r="K506" s="34">
        <f t="shared" si="38"/>
        <v>10280.14010989011</v>
      </c>
    </row>
    <row r="507" spans="1:11" x14ac:dyDescent="0.25">
      <c r="A507" s="20">
        <f t="shared" si="39"/>
        <v>40665</v>
      </c>
      <c r="B507" s="33">
        <f>_xlfn.IFNA(INDEX('Ein- und Auszahlungen'!B:B,MATCH(A507,'Ein- und Auszahlungen'!A:A,0)),0)</f>
        <v>0</v>
      </c>
      <c r="C507" s="34">
        <f t="shared" si="35"/>
        <v>1.432717000640205</v>
      </c>
      <c r="D507" s="34">
        <f>SUM(C$21:C507)</f>
        <v>668.26682167414674</v>
      </c>
      <c r="E507" s="34">
        <f t="shared" si="36"/>
        <v>10460.266821674137</v>
      </c>
      <c r="F507" s="34">
        <f>IF(AND(OR(MONTH(A507) = MONTH(A$21), MONTH(A507) = MOD(MONTH(A$21)+6, 12)), DAY(A507) = DAY(A$21)),AVERAGEIF(A$21:A506,"&gt;"&amp; A507 - _xlfn.DAYS(A507,DATE(YEAR(A507),MONTH(A507)-6,DAY(A507))),H$21:H506)*G$3/2,0)</f>
        <v>0</v>
      </c>
      <c r="G507" s="34">
        <f>SUM(F$21:F507)</f>
        <v>494.45491803278685</v>
      </c>
      <c r="H507" s="34">
        <f t="shared" si="37"/>
        <v>10286.454918032787</v>
      </c>
      <c r="I507" s="34">
        <f>IF(AND(MONTH(A507) = MONTH(A$21), DAY(A507) = DAY(A$21)),AVERAGEIF(A$21:A506,"&gt;"&amp; A507 - _xlfn.DAYS(DATE(YEAR(A507)+1,1,1),DATE(YEAR(A507),1,1)),K$21:K506)*G$3,0)</f>
        <v>0</v>
      </c>
      <c r="J507" s="34">
        <f>SUM(I$21:I507)</f>
        <v>488.1401098901099</v>
      </c>
      <c r="K507" s="34">
        <f t="shared" si="38"/>
        <v>10280.14010989011</v>
      </c>
    </row>
    <row r="508" spans="1:11" x14ac:dyDescent="0.25">
      <c r="A508" s="20">
        <f t="shared" si="39"/>
        <v>40666</v>
      </c>
      <c r="B508" s="33">
        <f>_xlfn.IFNA(INDEX('Ein- und Auszahlungen'!B:B,MATCH(A508,'Ein- und Auszahlungen'!A:A,0)),0)</f>
        <v>0</v>
      </c>
      <c r="C508" s="34">
        <f t="shared" si="35"/>
        <v>1.4329132632430326</v>
      </c>
      <c r="D508" s="34">
        <f>SUM(C$21:C508)</f>
        <v>669.69973493738974</v>
      </c>
      <c r="E508" s="34">
        <f t="shared" si="36"/>
        <v>10461.69973493738</v>
      </c>
      <c r="F508" s="34">
        <f>IF(AND(OR(MONTH(A508) = MONTH(A$21), MONTH(A508) = MOD(MONTH(A$21)+6, 12)), DAY(A508) = DAY(A$21)),AVERAGEIF(A$21:A507,"&gt;"&amp; A508 - _xlfn.DAYS(A508,DATE(YEAR(A508),MONTH(A508)-6,DAY(A508))),H$21:H507)*G$3/2,0)</f>
        <v>0</v>
      </c>
      <c r="G508" s="34">
        <f>SUM(F$21:F508)</f>
        <v>494.45491803278685</v>
      </c>
      <c r="H508" s="34">
        <f t="shared" si="37"/>
        <v>10286.454918032787</v>
      </c>
      <c r="I508" s="34">
        <f>IF(AND(MONTH(A508) = MONTH(A$21), DAY(A508) = DAY(A$21)),AVERAGEIF(A$21:A507,"&gt;"&amp; A508 - _xlfn.DAYS(DATE(YEAR(A508)+1,1,1),DATE(YEAR(A508),1,1)),K$21:K507)*G$3,0)</f>
        <v>0</v>
      </c>
      <c r="J508" s="34">
        <f>SUM(I$21:I508)</f>
        <v>488.1401098901099</v>
      </c>
      <c r="K508" s="34">
        <f t="shared" si="38"/>
        <v>10280.14010989011</v>
      </c>
    </row>
    <row r="509" spans="1:11" x14ac:dyDescent="0.25">
      <c r="A509" s="20">
        <f t="shared" si="39"/>
        <v>40667</v>
      </c>
      <c r="B509" s="33">
        <f>_xlfn.IFNA(INDEX('Ein- und Auszahlungen'!B:B,MATCH(A509,'Ein- und Auszahlungen'!A:A,0)),0)</f>
        <v>0</v>
      </c>
      <c r="C509" s="34">
        <f t="shared" si="35"/>
        <v>1.4331095527311482</v>
      </c>
      <c r="D509" s="34">
        <f>SUM(C$21:C509)</f>
        <v>671.13284449012087</v>
      </c>
      <c r="E509" s="34">
        <f t="shared" si="36"/>
        <v>10463.13284449011</v>
      </c>
      <c r="F509" s="34">
        <f>IF(AND(OR(MONTH(A509) = MONTH(A$21), MONTH(A509) = MOD(MONTH(A$21)+6, 12)), DAY(A509) = DAY(A$21)),AVERAGEIF(A$21:A508,"&gt;"&amp; A509 - _xlfn.DAYS(A509,DATE(YEAR(A509),MONTH(A509)-6,DAY(A509))),H$21:H508)*G$3/2,0)</f>
        <v>0</v>
      </c>
      <c r="G509" s="34">
        <f>SUM(F$21:F509)</f>
        <v>494.45491803278685</v>
      </c>
      <c r="H509" s="34">
        <f t="shared" si="37"/>
        <v>10286.454918032787</v>
      </c>
      <c r="I509" s="34">
        <f>IF(AND(MONTH(A509) = MONTH(A$21), DAY(A509) = DAY(A$21)),AVERAGEIF(A$21:A508,"&gt;"&amp; A509 - _xlfn.DAYS(DATE(YEAR(A509)+1,1,1),DATE(YEAR(A509),1,1)),K$21:K508)*G$3,0)</f>
        <v>0</v>
      </c>
      <c r="J509" s="34">
        <f>SUM(I$21:I509)</f>
        <v>488.1401098901099</v>
      </c>
      <c r="K509" s="34">
        <f t="shared" si="38"/>
        <v>10280.14010989011</v>
      </c>
    </row>
    <row r="510" spans="1:11" x14ac:dyDescent="0.25">
      <c r="A510" s="20">
        <f t="shared" si="39"/>
        <v>40668</v>
      </c>
      <c r="B510" s="33">
        <f>_xlfn.IFNA(INDEX('Ein- und Auszahlungen'!B:B,MATCH(A510,'Ein- und Auszahlungen'!A:A,0)),0)</f>
        <v>0</v>
      </c>
      <c r="C510" s="34">
        <f t="shared" si="35"/>
        <v>1.4333058691082343</v>
      </c>
      <c r="D510" s="34">
        <f>SUM(C$21:C510)</f>
        <v>672.56615035922914</v>
      </c>
      <c r="E510" s="34">
        <f t="shared" si="36"/>
        <v>10464.566150359218</v>
      </c>
      <c r="F510" s="34">
        <f>IF(AND(OR(MONTH(A510) = MONTH(A$21), MONTH(A510) = MOD(MONTH(A$21)+6, 12)), DAY(A510) = DAY(A$21)),AVERAGEIF(A$21:A509,"&gt;"&amp; A510 - _xlfn.DAYS(A510,DATE(YEAR(A510),MONTH(A510)-6,DAY(A510))),H$21:H509)*G$3/2,0)</f>
        <v>0</v>
      </c>
      <c r="G510" s="34">
        <f>SUM(F$21:F510)</f>
        <v>494.45491803278685</v>
      </c>
      <c r="H510" s="34">
        <f t="shared" si="37"/>
        <v>10286.454918032787</v>
      </c>
      <c r="I510" s="34">
        <f>IF(AND(MONTH(A510) = MONTH(A$21), DAY(A510) = DAY(A$21)),AVERAGEIF(A$21:A509,"&gt;"&amp; A510 - _xlfn.DAYS(DATE(YEAR(A510)+1,1,1),DATE(YEAR(A510),1,1)),K$21:K509)*G$3,0)</f>
        <v>0</v>
      </c>
      <c r="J510" s="34">
        <f>SUM(I$21:I510)</f>
        <v>488.1401098901099</v>
      </c>
      <c r="K510" s="34">
        <f t="shared" si="38"/>
        <v>10280.14010989011</v>
      </c>
    </row>
    <row r="511" spans="1:11" x14ac:dyDescent="0.25">
      <c r="A511" s="20">
        <f t="shared" si="39"/>
        <v>40669</v>
      </c>
      <c r="B511" s="33">
        <f>_xlfn.IFNA(INDEX('Ein- und Auszahlungen'!B:B,MATCH(A511,'Ein- und Auszahlungen'!A:A,0)),0)</f>
        <v>0</v>
      </c>
      <c r="C511" s="34">
        <f t="shared" si="35"/>
        <v>1.4335022123779753</v>
      </c>
      <c r="D511" s="34">
        <f>SUM(C$21:C511)</f>
        <v>673.99965257160716</v>
      </c>
      <c r="E511" s="34">
        <f t="shared" si="36"/>
        <v>10465.999652571596</v>
      </c>
      <c r="F511" s="34">
        <f>IF(AND(OR(MONTH(A511) = MONTH(A$21), MONTH(A511) = MOD(MONTH(A$21)+6, 12)), DAY(A511) = DAY(A$21)),AVERAGEIF(A$21:A510,"&gt;"&amp; A511 - _xlfn.DAYS(A511,DATE(YEAR(A511),MONTH(A511)-6,DAY(A511))),H$21:H510)*G$3/2,0)</f>
        <v>0</v>
      </c>
      <c r="G511" s="34">
        <f>SUM(F$21:F511)</f>
        <v>494.45491803278685</v>
      </c>
      <c r="H511" s="34">
        <f t="shared" si="37"/>
        <v>10286.454918032787</v>
      </c>
      <c r="I511" s="34">
        <f>IF(AND(MONTH(A511) = MONTH(A$21), DAY(A511) = DAY(A$21)),AVERAGEIF(A$21:A510,"&gt;"&amp; A511 - _xlfn.DAYS(DATE(YEAR(A511)+1,1,1),DATE(YEAR(A511),1,1)),K$21:K510)*G$3,0)</f>
        <v>0</v>
      </c>
      <c r="J511" s="34">
        <f>SUM(I$21:I511)</f>
        <v>488.1401098901099</v>
      </c>
      <c r="K511" s="34">
        <f t="shared" si="38"/>
        <v>10280.14010989011</v>
      </c>
    </row>
    <row r="512" spans="1:11" x14ac:dyDescent="0.25">
      <c r="A512" s="20">
        <f t="shared" si="39"/>
        <v>40670</v>
      </c>
      <c r="B512" s="33">
        <f>_xlfn.IFNA(INDEX('Ein- und Auszahlungen'!B:B,MATCH(A512,'Ein- und Auszahlungen'!A:A,0)),0)</f>
        <v>0</v>
      </c>
      <c r="C512" s="34">
        <f t="shared" si="35"/>
        <v>1.4336985825440545</v>
      </c>
      <c r="D512" s="34">
        <f>SUM(C$21:C512)</f>
        <v>675.43335115415118</v>
      </c>
      <c r="E512" s="34">
        <f t="shared" si="36"/>
        <v>10467.433351154141</v>
      </c>
      <c r="F512" s="34">
        <f>IF(AND(OR(MONTH(A512) = MONTH(A$21), MONTH(A512) = MOD(MONTH(A$21)+6, 12)), DAY(A512) = DAY(A$21)),AVERAGEIF(A$21:A511,"&gt;"&amp; A512 - _xlfn.DAYS(A512,DATE(YEAR(A512),MONTH(A512)-6,DAY(A512))),H$21:H511)*G$3/2,0)</f>
        <v>0</v>
      </c>
      <c r="G512" s="34">
        <f>SUM(F$21:F512)</f>
        <v>494.45491803278685</v>
      </c>
      <c r="H512" s="34">
        <f t="shared" si="37"/>
        <v>10286.454918032787</v>
      </c>
      <c r="I512" s="34">
        <f>IF(AND(MONTH(A512) = MONTH(A$21), DAY(A512) = DAY(A$21)),AVERAGEIF(A$21:A511,"&gt;"&amp; A512 - _xlfn.DAYS(DATE(YEAR(A512)+1,1,1),DATE(YEAR(A512),1,1)),K$21:K511)*G$3,0)</f>
        <v>0</v>
      </c>
      <c r="J512" s="34">
        <f>SUM(I$21:I512)</f>
        <v>488.1401098901099</v>
      </c>
      <c r="K512" s="34">
        <f t="shared" si="38"/>
        <v>10280.14010989011</v>
      </c>
    </row>
    <row r="513" spans="1:11" x14ac:dyDescent="0.25">
      <c r="A513" s="20">
        <f t="shared" si="39"/>
        <v>40671</v>
      </c>
      <c r="B513" s="33">
        <f>_xlfn.IFNA(INDEX('Ein- und Auszahlungen'!B:B,MATCH(A513,'Ein- und Auszahlungen'!A:A,0)),0)</f>
        <v>0</v>
      </c>
      <c r="C513" s="34">
        <f t="shared" si="35"/>
        <v>1.4338949796101563</v>
      </c>
      <c r="D513" s="34">
        <f>SUM(C$21:C513)</f>
        <v>676.86724613376134</v>
      </c>
      <c r="E513" s="34">
        <f t="shared" si="36"/>
        <v>10468.86724613375</v>
      </c>
      <c r="F513" s="34">
        <f>IF(AND(OR(MONTH(A513) = MONTH(A$21), MONTH(A513) = MOD(MONTH(A$21)+6, 12)), DAY(A513) = DAY(A$21)),AVERAGEIF(A$21:A512,"&gt;"&amp; A513 - _xlfn.DAYS(A513,DATE(YEAR(A513),MONTH(A513)-6,DAY(A513))),H$21:H512)*G$3/2,0)</f>
        <v>0</v>
      </c>
      <c r="G513" s="34">
        <f>SUM(F$21:F513)</f>
        <v>494.45491803278685</v>
      </c>
      <c r="H513" s="34">
        <f t="shared" si="37"/>
        <v>10286.454918032787</v>
      </c>
      <c r="I513" s="34">
        <f>IF(AND(MONTH(A513) = MONTH(A$21), DAY(A513) = DAY(A$21)),AVERAGEIF(A$21:A512,"&gt;"&amp; A513 - _xlfn.DAYS(DATE(YEAR(A513)+1,1,1),DATE(YEAR(A513),1,1)),K$21:K512)*G$3,0)</f>
        <v>0</v>
      </c>
      <c r="J513" s="34">
        <f>SUM(I$21:I513)</f>
        <v>488.1401098901099</v>
      </c>
      <c r="K513" s="34">
        <f t="shared" si="38"/>
        <v>10280.14010989011</v>
      </c>
    </row>
    <row r="514" spans="1:11" x14ac:dyDescent="0.25">
      <c r="A514" s="20">
        <f t="shared" si="39"/>
        <v>40672</v>
      </c>
      <c r="B514" s="33">
        <f>_xlfn.IFNA(INDEX('Ein- und Auszahlungen'!B:B,MATCH(A514,'Ein- und Auszahlungen'!A:A,0)),0)</f>
        <v>0</v>
      </c>
      <c r="C514" s="34">
        <f t="shared" si="35"/>
        <v>1.4340914035799657</v>
      </c>
      <c r="D514" s="34">
        <f>SUM(C$21:C514)</f>
        <v>678.30133753734128</v>
      </c>
      <c r="E514" s="34">
        <f t="shared" si="36"/>
        <v>10470.30133753733</v>
      </c>
      <c r="F514" s="34">
        <f>IF(AND(OR(MONTH(A514) = MONTH(A$21), MONTH(A514) = MOD(MONTH(A$21)+6, 12)), DAY(A514) = DAY(A$21)),AVERAGEIF(A$21:A513,"&gt;"&amp; A514 - _xlfn.DAYS(A514,DATE(YEAR(A514),MONTH(A514)-6,DAY(A514))),H$21:H513)*G$3/2,0)</f>
        <v>0</v>
      </c>
      <c r="G514" s="34">
        <f>SUM(F$21:F514)</f>
        <v>494.45491803278685</v>
      </c>
      <c r="H514" s="34">
        <f t="shared" si="37"/>
        <v>10286.454918032787</v>
      </c>
      <c r="I514" s="34">
        <f>IF(AND(MONTH(A514) = MONTH(A$21), DAY(A514) = DAY(A$21)),AVERAGEIF(A$21:A513,"&gt;"&amp; A514 - _xlfn.DAYS(DATE(YEAR(A514)+1,1,1),DATE(YEAR(A514),1,1)),K$21:K513)*G$3,0)</f>
        <v>0</v>
      </c>
      <c r="J514" s="34">
        <f>SUM(I$21:I514)</f>
        <v>488.1401098901099</v>
      </c>
      <c r="K514" s="34">
        <f t="shared" si="38"/>
        <v>10280.14010989011</v>
      </c>
    </row>
    <row r="515" spans="1:11" x14ac:dyDescent="0.25">
      <c r="A515" s="20">
        <f t="shared" si="39"/>
        <v>40673</v>
      </c>
      <c r="B515" s="33">
        <f>_xlfn.IFNA(INDEX('Ein- und Auszahlungen'!B:B,MATCH(A515,'Ein- und Auszahlungen'!A:A,0)),0)</f>
        <v>0</v>
      </c>
      <c r="C515" s="34">
        <f t="shared" si="35"/>
        <v>1.4342878544571684</v>
      </c>
      <c r="D515" s="34">
        <f>SUM(C$21:C515)</f>
        <v>679.73562539179841</v>
      </c>
      <c r="E515" s="34">
        <f t="shared" si="36"/>
        <v>10471.735625391788</v>
      </c>
      <c r="F515" s="34">
        <f>IF(AND(OR(MONTH(A515) = MONTH(A$21), MONTH(A515) = MOD(MONTH(A$21)+6, 12)), DAY(A515) = DAY(A$21)),AVERAGEIF(A$21:A514,"&gt;"&amp; A515 - _xlfn.DAYS(A515,DATE(YEAR(A515),MONTH(A515)-6,DAY(A515))),H$21:H514)*G$3/2,0)</f>
        <v>0</v>
      </c>
      <c r="G515" s="34">
        <f>SUM(F$21:F515)</f>
        <v>494.45491803278685</v>
      </c>
      <c r="H515" s="34">
        <f t="shared" si="37"/>
        <v>10286.454918032787</v>
      </c>
      <c r="I515" s="34">
        <f>IF(AND(MONTH(A515) = MONTH(A$21), DAY(A515) = DAY(A$21)),AVERAGEIF(A$21:A514,"&gt;"&amp; A515 - _xlfn.DAYS(DATE(YEAR(A515)+1,1,1),DATE(YEAR(A515),1,1)),K$21:K514)*G$3,0)</f>
        <v>0</v>
      </c>
      <c r="J515" s="34">
        <f>SUM(I$21:I515)</f>
        <v>488.1401098901099</v>
      </c>
      <c r="K515" s="34">
        <f t="shared" si="38"/>
        <v>10280.14010989011</v>
      </c>
    </row>
    <row r="516" spans="1:11" x14ac:dyDescent="0.25">
      <c r="A516" s="20">
        <f t="shared" si="39"/>
        <v>40674</v>
      </c>
      <c r="B516" s="33">
        <f>_xlfn.IFNA(INDEX('Ein- und Auszahlungen'!B:B,MATCH(A516,'Ein- und Auszahlungen'!A:A,0)),0)</f>
        <v>0</v>
      </c>
      <c r="C516" s="34">
        <f t="shared" si="35"/>
        <v>1.4344843322454506</v>
      </c>
      <c r="D516" s="34">
        <f>SUM(C$21:C516)</f>
        <v>681.17010972404387</v>
      </c>
      <c r="E516" s="34">
        <f t="shared" si="36"/>
        <v>10473.170109724033</v>
      </c>
      <c r="F516" s="34">
        <f>IF(AND(OR(MONTH(A516) = MONTH(A$21), MONTH(A516) = MOD(MONTH(A$21)+6, 12)), DAY(A516) = DAY(A$21)),AVERAGEIF(A$21:A515,"&gt;"&amp; A516 - _xlfn.DAYS(A516,DATE(YEAR(A516),MONTH(A516)-6,DAY(A516))),H$21:H515)*G$3/2,0)</f>
        <v>0</v>
      </c>
      <c r="G516" s="34">
        <f>SUM(F$21:F516)</f>
        <v>494.45491803278685</v>
      </c>
      <c r="H516" s="34">
        <f t="shared" si="37"/>
        <v>10286.454918032787</v>
      </c>
      <c r="I516" s="34">
        <f>IF(AND(MONTH(A516) = MONTH(A$21), DAY(A516) = DAY(A$21)),AVERAGEIF(A$21:A515,"&gt;"&amp; A516 - _xlfn.DAYS(DATE(YEAR(A516)+1,1,1),DATE(YEAR(A516),1,1)),K$21:K515)*G$3,0)</f>
        <v>0</v>
      </c>
      <c r="J516" s="34">
        <f>SUM(I$21:I516)</f>
        <v>488.1401098901099</v>
      </c>
      <c r="K516" s="34">
        <f t="shared" si="38"/>
        <v>10280.14010989011</v>
      </c>
    </row>
    <row r="517" spans="1:11" x14ac:dyDescent="0.25">
      <c r="A517" s="20">
        <f t="shared" si="39"/>
        <v>40675</v>
      </c>
      <c r="B517" s="33">
        <f>_xlfn.IFNA(INDEX('Ein- und Auszahlungen'!B:B,MATCH(A517,'Ein- und Auszahlungen'!A:A,0)),0)</f>
        <v>0</v>
      </c>
      <c r="C517" s="34">
        <f t="shared" si="35"/>
        <v>1.4346808369484976</v>
      </c>
      <c r="D517" s="34">
        <f>SUM(C$21:C517)</f>
        <v>682.60479056099234</v>
      </c>
      <c r="E517" s="34">
        <f t="shared" si="36"/>
        <v>10474.604790560981</v>
      </c>
      <c r="F517" s="34">
        <f>IF(AND(OR(MONTH(A517) = MONTH(A$21), MONTH(A517) = MOD(MONTH(A$21)+6, 12)), DAY(A517) = DAY(A$21)),AVERAGEIF(A$21:A516,"&gt;"&amp; A517 - _xlfn.DAYS(A517,DATE(YEAR(A517),MONTH(A517)-6,DAY(A517))),H$21:H516)*G$3/2,0)</f>
        <v>0</v>
      </c>
      <c r="G517" s="34">
        <f>SUM(F$21:F517)</f>
        <v>494.45491803278685</v>
      </c>
      <c r="H517" s="34">
        <f t="shared" si="37"/>
        <v>10286.454918032787</v>
      </c>
      <c r="I517" s="34">
        <f>IF(AND(MONTH(A517) = MONTH(A$21), DAY(A517) = DAY(A$21)),AVERAGEIF(A$21:A516,"&gt;"&amp; A517 - _xlfn.DAYS(DATE(YEAR(A517)+1,1,1),DATE(YEAR(A517),1,1)),K$21:K516)*G$3,0)</f>
        <v>0</v>
      </c>
      <c r="J517" s="34">
        <f>SUM(I$21:I517)</f>
        <v>488.1401098901099</v>
      </c>
      <c r="K517" s="34">
        <f t="shared" si="38"/>
        <v>10280.14010989011</v>
      </c>
    </row>
    <row r="518" spans="1:11" x14ac:dyDescent="0.25">
      <c r="A518" s="20">
        <f t="shared" si="39"/>
        <v>40676</v>
      </c>
      <c r="B518" s="33">
        <f>_xlfn.IFNA(INDEX('Ein- und Auszahlungen'!B:B,MATCH(A518,'Ein- und Auszahlungen'!A:A,0)),0)</f>
        <v>0</v>
      </c>
      <c r="C518" s="34">
        <f t="shared" si="35"/>
        <v>1.4348773685699976</v>
      </c>
      <c r="D518" s="34">
        <f>SUM(C$21:C518)</f>
        <v>684.03966792956237</v>
      </c>
      <c r="E518" s="34">
        <f t="shared" si="36"/>
        <v>10476.039667929552</v>
      </c>
      <c r="F518" s="34">
        <f>IF(AND(OR(MONTH(A518) = MONTH(A$21), MONTH(A518) = MOD(MONTH(A$21)+6, 12)), DAY(A518) = DAY(A$21)),AVERAGEIF(A$21:A517,"&gt;"&amp; A518 - _xlfn.DAYS(A518,DATE(YEAR(A518),MONTH(A518)-6,DAY(A518))),H$21:H517)*G$3/2,0)</f>
        <v>0</v>
      </c>
      <c r="G518" s="34">
        <f>SUM(F$21:F518)</f>
        <v>494.45491803278685</v>
      </c>
      <c r="H518" s="34">
        <f t="shared" si="37"/>
        <v>10286.454918032787</v>
      </c>
      <c r="I518" s="34">
        <f>IF(AND(MONTH(A518) = MONTH(A$21), DAY(A518) = DAY(A$21)),AVERAGEIF(A$21:A517,"&gt;"&amp; A518 - _xlfn.DAYS(DATE(YEAR(A518)+1,1,1),DATE(YEAR(A518),1,1)),K$21:K517)*G$3,0)</f>
        <v>0</v>
      </c>
      <c r="J518" s="34">
        <f>SUM(I$21:I518)</f>
        <v>488.1401098901099</v>
      </c>
      <c r="K518" s="34">
        <f t="shared" si="38"/>
        <v>10280.14010989011</v>
      </c>
    </row>
    <row r="519" spans="1:11" x14ac:dyDescent="0.25">
      <c r="A519" s="20">
        <f t="shared" si="39"/>
        <v>40677</v>
      </c>
      <c r="B519" s="33">
        <f>_xlfn.IFNA(INDEX('Ein- und Auszahlungen'!B:B,MATCH(A519,'Ein- und Auszahlungen'!A:A,0)),0)</f>
        <v>0</v>
      </c>
      <c r="C519" s="34">
        <f t="shared" si="35"/>
        <v>1.4350739271136372</v>
      </c>
      <c r="D519" s="34">
        <f>SUM(C$21:C519)</f>
        <v>685.47474185667602</v>
      </c>
      <c r="E519" s="34">
        <f t="shared" si="36"/>
        <v>10477.474741856666</v>
      </c>
      <c r="F519" s="34">
        <f>IF(AND(OR(MONTH(A519) = MONTH(A$21), MONTH(A519) = MOD(MONTH(A$21)+6, 12)), DAY(A519) = DAY(A$21)),AVERAGEIF(A$21:A518,"&gt;"&amp; A519 - _xlfn.DAYS(A519,DATE(YEAR(A519),MONTH(A519)-6,DAY(A519))),H$21:H518)*G$3/2,0)</f>
        <v>0</v>
      </c>
      <c r="G519" s="34">
        <f>SUM(F$21:F519)</f>
        <v>494.45491803278685</v>
      </c>
      <c r="H519" s="34">
        <f t="shared" si="37"/>
        <v>10286.454918032787</v>
      </c>
      <c r="I519" s="34">
        <f>IF(AND(MONTH(A519) = MONTH(A$21), DAY(A519) = DAY(A$21)),AVERAGEIF(A$21:A518,"&gt;"&amp; A519 - _xlfn.DAYS(DATE(YEAR(A519)+1,1,1),DATE(YEAR(A519),1,1)),K$21:K518)*G$3,0)</f>
        <v>0</v>
      </c>
      <c r="J519" s="34">
        <f>SUM(I$21:I519)</f>
        <v>488.1401098901099</v>
      </c>
      <c r="K519" s="34">
        <f t="shared" si="38"/>
        <v>10280.14010989011</v>
      </c>
    </row>
    <row r="520" spans="1:11" x14ac:dyDescent="0.25">
      <c r="A520" s="20">
        <f t="shared" si="39"/>
        <v>40678</v>
      </c>
      <c r="B520" s="33">
        <f>_xlfn.IFNA(INDEX('Ein- und Auszahlungen'!B:B,MATCH(A520,'Ein- und Auszahlungen'!A:A,0)),0)</f>
        <v>0</v>
      </c>
      <c r="C520" s="34">
        <f t="shared" si="35"/>
        <v>1.4352705125831049</v>
      </c>
      <c r="D520" s="34">
        <f>SUM(C$21:C520)</f>
        <v>686.91001236925911</v>
      </c>
      <c r="E520" s="34">
        <f t="shared" si="36"/>
        <v>10478.91001236925</v>
      </c>
      <c r="F520" s="34">
        <f>IF(AND(OR(MONTH(A520) = MONTH(A$21), MONTH(A520) = MOD(MONTH(A$21)+6, 12)), DAY(A520) = DAY(A$21)),AVERAGEIF(A$21:A519,"&gt;"&amp; A520 - _xlfn.DAYS(A520,DATE(YEAR(A520),MONTH(A520)-6,DAY(A520))),H$21:H519)*G$3/2,0)</f>
        <v>0</v>
      </c>
      <c r="G520" s="34">
        <f>SUM(F$21:F520)</f>
        <v>494.45491803278685</v>
      </c>
      <c r="H520" s="34">
        <f t="shared" si="37"/>
        <v>10286.454918032787</v>
      </c>
      <c r="I520" s="34">
        <f>IF(AND(MONTH(A520) = MONTH(A$21), DAY(A520) = DAY(A$21)),AVERAGEIF(A$21:A519,"&gt;"&amp; A520 - _xlfn.DAYS(DATE(YEAR(A520)+1,1,1),DATE(YEAR(A520),1,1)),K$21:K519)*G$3,0)</f>
        <v>0</v>
      </c>
      <c r="J520" s="34">
        <f>SUM(I$21:I520)</f>
        <v>488.1401098901099</v>
      </c>
      <c r="K520" s="34">
        <f t="shared" si="38"/>
        <v>10280.14010989011</v>
      </c>
    </row>
    <row r="521" spans="1:11" x14ac:dyDescent="0.25">
      <c r="A521" s="20">
        <f t="shared" si="39"/>
        <v>40679</v>
      </c>
      <c r="B521" s="33">
        <f>_xlfn.IFNA(INDEX('Ein- und Auszahlungen'!B:B,MATCH(A521,'Ein- und Auszahlungen'!A:A,0)),0)</f>
        <v>0</v>
      </c>
      <c r="C521" s="34">
        <f t="shared" si="35"/>
        <v>1.4354671249820889</v>
      </c>
      <c r="D521" s="34">
        <f>SUM(C$21:C521)</f>
        <v>688.3454794942412</v>
      </c>
      <c r="E521" s="34">
        <f t="shared" si="36"/>
        <v>10480.345479494232</v>
      </c>
      <c r="F521" s="34">
        <f>IF(AND(OR(MONTH(A521) = MONTH(A$21), MONTH(A521) = MOD(MONTH(A$21)+6, 12)), DAY(A521) = DAY(A$21)),AVERAGEIF(A$21:A520,"&gt;"&amp; A521 - _xlfn.DAYS(A521,DATE(YEAR(A521),MONTH(A521)-6,DAY(A521))),H$21:H520)*G$3/2,0)</f>
        <v>0</v>
      </c>
      <c r="G521" s="34">
        <f>SUM(F$21:F521)</f>
        <v>494.45491803278685</v>
      </c>
      <c r="H521" s="34">
        <f t="shared" si="37"/>
        <v>10286.454918032787</v>
      </c>
      <c r="I521" s="34">
        <f>IF(AND(MONTH(A521) = MONTH(A$21), DAY(A521) = DAY(A$21)),AVERAGEIF(A$21:A520,"&gt;"&amp; A521 - _xlfn.DAYS(DATE(YEAR(A521)+1,1,1),DATE(YEAR(A521),1,1)),K$21:K520)*G$3,0)</f>
        <v>0</v>
      </c>
      <c r="J521" s="34">
        <f>SUM(I$21:I521)</f>
        <v>488.1401098901099</v>
      </c>
      <c r="K521" s="34">
        <f t="shared" si="38"/>
        <v>10280.14010989011</v>
      </c>
    </row>
    <row r="522" spans="1:11" x14ac:dyDescent="0.25">
      <c r="A522" s="20">
        <f t="shared" si="39"/>
        <v>40680</v>
      </c>
      <c r="B522" s="33">
        <f>_xlfn.IFNA(INDEX('Ein- und Auszahlungen'!B:B,MATCH(A522,'Ein- und Auszahlungen'!A:A,0)),0)</f>
        <v>0</v>
      </c>
      <c r="C522" s="34">
        <f t="shared" si="35"/>
        <v>1.4356637643142784</v>
      </c>
      <c r="D522" s="34">
        <f>SUM(C$21:C522)</f>
        <v>689.78114325855552</v>
      </c>
      <c r="E522" s="34">
        <f t="shared" si="36"/>
        <v>10481.781143258546</v>
      </c>
      <c r="F522" s="34">
        <f>IF(AND(OR(MONTH(A522) = MONTH(A$21), MONTH(A522) = MOD(MONTH(A$21)+6, 12)), DAY(A522) = DAY(A$21)),AVERAGEIF(A$21:A521,"&gt;"&amp; A522 - _xlfn.DAYS(A522,DATE(YEAR(A522),MONTH(A522)-6,DAY(A522))),H$21:H521)*G$3/2,0)</f>
        <v>0</v>
      </c>
      <c r="G522" s="34">
        <f>SUM(F$21:F522)</f>
        <v>494.45491803278685</v>
      </c>
      <c r="H522" s="34">
        <f t="shared" si="37"/>
        <v>10286.454918032787</v>
      </c>
      <c r="I522" s="34">
        <f>IF(AND(MONTH(A522) = MONTH(A$21), DAY(A522) = DAY(A$21)),AVERAGEIF(A$21:A521,"&gt;"&amp; A522 - _xlfn.DAYS(DATE(YEAR(A522)+1,1,1),DATE(YEAR(A522),1,1)),K$21:K521)*G$3,0)</f>
        <v>0</v>
      </c>
      <c r="J522" s="34">
        <f>SUM(I$21:I522)</f>
        <v>488.1401098901099</v>
      </c>
      <c r="K522" s="34">
        <f t="shared" si="38"/>
        <v>10280.14010989011</v>
      </c>
    </row>
    <row r="523" spans="1:11" x14ac:dyDescent="0.25">
      <c r="A523" s="20">
        <f t="shared" si="39"/>
        <v>40681</v>
      </c>
      <c r="B523" s="33">
        <f>_xlfn.IFNA(INDEX('Ein- und Auszahlungen'!B:B,MATCH(A523,'Ein- und Auszahlungen'!A:A,0)),0)</f>
        <v>0</v>
      </c>
      <c r="C523" s="34">
        <f t="shared" si="35"/>
        <v>1.4358604305833627</v>
      </c>
      <c r="D523" s="34">
        <f>SUM(C$21:C523)</f>
        <v>691.21700368913889</v>
      </c>
      <c r="E523" s="34">
        <f t="shared" si="36"/>
        <v>10483.217003689129</v>
      </c>
      <c r="F523" s="34">
        <f>IF(AND(OR(MONTH(A523) = MONTH(A$21), MONTH(A523) = MOD(MONTH(A$21)+6, 12)), DAY(A523) = DAY(A$21)),AVERAGEIF(A$21:A522,"&gt;"&amp; A523 - _xlfn.DAYS(A523,DATE(YEAR(A523),MONTH(A523)-6,DAY(A523))),H$21:H522)*G$3/2,0)</f>
        <v>0</v>
      </c>
      <c r="G523" s="34">
        <f>SUM(F$21:F523)</f>
        <v>494.45491803278685</v>
      </c>
      <c r="H523" s="34">
        <f t="shared" si="37"/>
        <v>10286.454918032787</v>
      </c>
      <c r="I523" s="34">
        <f>IF(AND(MONTH(A523) = MONTH(A$21), DAY(A523) = DAY(A$21)),AVERAGEIF(A$21:A522,"&gt;"&amp; A523 - _xlfn.DAYS(DATE(YEAR(A523)+1,1,1),DATE(YEAR(A523),1,1)),K$21:K522)*G$3,0)</f>
        <v>0</v>
      </c>
      <c r="J523" s="34">
        <f>SUM(I$21:I523)</f>
        <v>488.1401098901099</v>
      </c>
      <c r="K523" s="34">
        <f t="shared" si="38"/>
        <v>10280.14010989011</v>
      </c>
    </row>
    <row r="524" spans="1:11" x14ac:dyDescent="0.25">
      <c r="A524" s="20">
        <f t="shared" si="39"/>
        <v>40682</v>
      </c>
      <c r="B524" s="33">
        <f>_xlfn.IFNA(INDEX('Ein- und Auszahlungen'!B:B,MATCH(A524,'Ein- und Auszahlungen'!A:A,0)),0)</f>
        <v>0</v>
      </c>
      <c r="C524" s="34">
        <f t="shared" si="35"/>
        <v>1.4360571237930315</v>
      </c>
      <c r="D524" s="34">
        <f>SUM(C$21:C524)</f>
        <v>692.65306081293193</v>
      </c>
      <c r="E524" s="34">
        <f t="shared" si="36"/>
        <v>10484.653060812921</v>
      </c>
      <c r="F524" s="34">
        <f>IF(AND(OR(MONTH(A524) = MONTH(A$21), MONTH(A524) = MOD(MONTH(A$21)+6, 12)), DAY(A524) = DAY(A$21)),AVERAGEIF(A$21:A523,"&gt;"&amp; A524 - _xlfn.DAYS(A524,DATE(YEAR(A524),MONTH(A524)-6,DAY(A524))),H$21:H523)*G$3/2,0)</f>
        <v>0</v>
      </c>
      <c r="G524" s="34">
        <f>SUM(F$21:F524)</f>
        <v>494.45491803278685</v>
      </c>
      <c r="H524" s="34">
        <f t="shared" si="37"/>
        <v>10286.454918032787</v>
      </c>
      <c r="I524" s="34">
        <f>IF(AND(MONTH(A524) = MONTH(A$21), DAY(A524) = DAY(A$21)),AVERAGEIF(A$21:A523,"&gt;"&amp; A524 - _xlfn.DAYS(DATE(YEAR(A524)+1,1,1),DATE(YEAR(A524),1,1)),K$21:K523)*G$3,0)</f>
        <v>0</v>
      </c>
      <c r="J524" s="34">
        <f>SUM(I$21:I524)</f>
        <v>488.1401098901099</v>
      </c>
      <c r="K524" s="34">
        <f t="shared" si="38"/>
        <v>10280.14010989011</v>
      </c>
    </row>
    <row r="525" spans="1:11" x14ac:dyDescent="0.25">
      <c r="A525" s="20">
        <f t="shared" si="39"/>
        <v>40683</v>
      </c>
      <c r="B525" s="33">
        <f>_xlfn.IFNA(INDEX('Ein- und Auszahlungen'!B:B,MATCH(A525,'Ein- und Auszahlungen'!A:A,0)),0)</f>
        <v>0</v>
      </c>
      <c r="C525" s="34">
        <f t="shared" si="35"/>
        <v>1.4362538439469756</v>
      </c>
      <c r="D525" s="34">
        <f>SUM(C$21:C525)</f>
        <v>694.08931465687886</v>
      </c>
      <c r="E525" s="34">
        <f t="shared" si="36"/>
        <v>10486.089314656869</v>
      </c>
      <c r="F525" s="34">
        <f>IF(AND(OR(MONTH(A525) = MONTH(A$21), MONTH(A525) = MOD(MONTH(A$21)+6, 12)), DAY(A525) = DAY(A$21)),AVERAGEIF(A$21:A524,"&gt;"&amp; A525 - _xlfn.DAYS(A525,DATE(YEAR(A525),MONTH(A525)-6,DAY(A525))),H$21:H524)*G$3/2,0)</f>
        <v>0</v>
      </c>
      <c r="G525" s="34">
        <f>SUM(F$21:F525)</f>
        <v>494.45491803278685</v>
      </c>
      <c r="H525" s="34">
        <f t="shared" si="37"/>
        <v>10286.454918032787</v>
      </c>
      <c r="I525" s="34">
        <f>IF(AND(MONTH(A525) = MONTH(A$21), DAY(A525) = DAY(A$21)),AVERAGEIF(A$21:A524,"&gt;"&amp; A525 - _xlfn.DAYS(DATE(YEAR(A525)+1,1,1),DATE(YEAR(A525),1,1)),K$21:K524)*G$3,0)</f>
        <v>0</v>
      </c>
      <c r="J525" s="34">
        <f>SUM(I$21:I525)</f>
        <v>488.1401098901099</v>
      </c>
      <c r="K525" s="34">
        <f t="shared" si="38"/>
        <v>10280.14010989011</v>
      </c>
    </row>
    <row r="526" spans="1:11" x14ac:dyDescent="0.25">
      <c r="A526" s="20">
        <f t="shared" si="39"/>
        <v>40684</v>
      </c>
      <c r="B526" s="33">
        <f>_xlfn.IFNA(INDEX('Ein- und Auszahlungen'!B:B,MATCH(A526,'Ein- und Auszahlungen'!A:A,0)),0)</f>
        <v>0</v>
      </c>
      <c r="C526" s="34">
        <f t="shared" si="35"/>
        <v>1.4364505910488863</v>
      </c>
      <c r="D526" s="34">
        <f>SUM(C$21:C526)</f>
        <v>695.52576524792778</v>
      </c>
      <c r="E526" s="34">
        <f t="shared" si="36"/>
        <v>10487.525765247918</v>
      </c>
      <c r="F526" s="34">
        <f>IF(AND(OR(MONTH(A526) = MONTH(A$21), MONTH(A526) = MOD(MONTH(A$21)+6, 12)), DAY(A526) = DAY(A$21)),AVERAGEIF(A$21:A525,"&gt;"&amp; A526 - _xlfn.DAYS(A526,DATE(YEAR(A526),MONTH(A526)-6,DAY(A526))),H$21:H525)*G$3/2,0)</f>
        <v>0</v>
      </c>
      <c r="G526" s="34">
        <f>SUM(F$21:F526)</f>
        <v>494.45491803278685</v>
      </c>
      <c r="H526" s="34">
        <f t="shared" si="37"/>
        <v>10286.454918032787</v>
      </c>
      <c r="I526" s="34">
        <f>IF(AND(MONTH(A526) = MONTH(A$21), DAY(A526) = DAY(A$21)),AVERAGEIF(A$21:A525,"&gt;"&amp; A526 - _xlfn.DAYS(DATE(YEAR(A526)+1,1,1),DATE(YEAR(A526),1,1)),K$21:K525)*G$3,0)</f>
        <v>0</v>
      </c>
      <c r="J526" s="34">
        <f>SUM(I$21:I526)</f>
        <v>488.1401098901099</v>
      </c>
      <c r="K526" s="34">
        <f t="shared" si="38"/>
        <v>10280.14010989011</v>
      </c>
    </row>
    <row r="527" spans="1:11" x14ac:dyDescent="0.25">
      <c r="A527" s="20">
        <f t="shared" si="39"/>
        <v>40685</v>
      </c>
      <c r="B527" s="33">
        <f>_xlfn.IFNA(INDEX('Ein- und Auszahlungen'!B:B,MATCH(A527,'Ein- und Auszahlungen'!A:A,0)),0)</f>
        <v>0</v>
      </c>
      <c r="C527" s="34">
        <f t="shared" si="35"/>
        <v>1.4366473651024545</v>
      </c>
      <c r="D527" s="34">
        <f>SUM(C$21:C527)</f>
        <v>696.96241261303021</v>
      </c>
      <c r="E527" s="34">
        <f t="shared" si="36"/>
        <v>10488.96241261302</v>
      </c>
      <c r="F527" s="34">
        <f>IF(AND(OR(MONTH(A527) = MONTH(A$21), MONTH(A527) = MOD(MONTH(A$21)+6, 12)), DAY(A527) = DAY(A$21)),AVERAGEIF(A$21:A526,"&gt;"&amp; A527 - _xlfn.DAYS(A527,DATE(YEAR(A527),MONTH(A527)-6,DAY(A527))),H$21:H526)*G$3/2,0)</f>
        <v>0</v>
      </c>
      <c r="G527" s="34">
        <f>SUM(F$21:F527)</f>
        <v>494.45491803278685</v>
      </c>
      <c r="H527" s="34">
        <f t="shared" si="37"/>
        <v>10286.454918032787</v>
      </c>
      <c r="I527" s="34">
        <f>IF(AND(MONTH(A527) = MONTH(A$21), DAY(A527) = DAY(A$21)),AVERAGEIF(A$21:A526,"&gt;"&amp; A527 - _xlfn.DAYS(DATE(YEAR(A527)+1,1,1),DATE(YEAR(A527),1,1)),K$21:K526)*G$3,0)</f>
        <v>0</v>
      </c>
      <c r="J527" s="34">
        <f>SUM(I$21:I527)</f>
        <v>488.1401098901099</v>
      </c>
      <c r="K527" s="34">
        <f t="shared" si="38"/>
        <v>10280.14010989011</v>
      </c>
    </row>
    <row r="528" spans="1:11" x14ac:dyDescent="0.25">
      <c r="A528" s="20">
        <f t="shared" si="39"/>
        <v>40686</v>
      </c>
      <c r="B528" s="33">
        <f>_xlfn.IFNA(INDEX('Ein- und Auszahlungen'!B:B,MATCH(A528,'Ein- und Auszahlungen'!A:A,0)),0)</f>
        <v>0</v>
      </c>
      <c r="C528" s="34">
        <f t="shared" si="35"/>
        <v>1.4368441661113727</v>
      </c>
      <c r="D528" s="34">
        <f>SUM(C$21:C528)</f>
        <v>698.39925677914164</v>
      </c>
      <c r="E528" s="34">
        <f t="shared" si="36"/>
        <v>10490.399256779132</v>
      </c>
      <c r="F528" s="34">
        <f>IF(AND(OR(MONTH(A528) = MONTH(A$21), MONTH(A528) = MOD(MONTH(A$21)+6, 12)), DAY(A528) = DAY(A$21)),AVERAGEIF(A$21:A527,"&gt;"&amp; A528 - _xlfn.DAYS(A528,DATE(YEAR(A528),MONTH(A528)-6,DAY(A528))),H$21:H527)*G$3/2,0)</f>
        <v>0</v>
      </c>
      <c r="G528" s="34">
        <f>SUM(F$21:F528)</f>
        <v>494.45491803278685</v>
      </c>
      <c r="H528" s="34">
        <f t="shared" si="37"/>
        <v>10286.454918032787</v>
      </c>
      <c r="I528" s="34">
        <f>IF(AND(MONTH(A528) = MONTH(A$21), DAY(A528) = DAY(A$21)),AVERAGEIF(A$21:A527,"&gt;"&amp; A528 - _xlfn.DAYS(DATE(YEAR(A528)+1,1,1),DATE(YEAR(A528),1,1)),K$21:K527)*G$3,0)</f>
        <v>0</v>
      </c>
      <c r="J528" s="34">
        <f>SUM(I$21:I528)</f>
        <v>488.1401098901099</v>
      </c>
      <c r="K528" s="34">
        <f t="shared" si="38"/>
        <v>10280.14010989011</v>
      </c>
    </row>
    <row r="529" spans="1:11" x14ac:dyDescent="0.25">
      <c r="A529" s="20">
        <f t="shared" si="39"/>
        <v>40687</v>
      </c>
      <c r="B529" s="33">
        <f>_xlfn.IFNA(INDEX('Ein- und Auszahlungen'!B:B,MATCH(A529,'Ein- und Auszahlungen'!A:A,0)),0)</f>
        <v>0</v>
      </c>
      <c r="C529" s="34">
        <f t="shared" si="35"/>
        <v>1.4370409940793332</v>
      </c>
      <c r="D529" s="34">
        <f>SUM(C$21:C529)</f>
        <v>699.83629777322096</v>
      </c>
      <c r="E529" s="34">
        <f t="shared" si="36"/>
        <v>10491.836297773212</v>
      </c>
      <c r="F529" s="34">
        <f>IF(AND(OR(MONTH(A529) = MONTH(A$21), MONTH(A529) = MOD(MONTH(A$21)+6, 12)), DAY(A529) = DAY(A$21)),AVERAGEIF(A$21:A528,"&gt;"&amp; A529 - _xlfn.DAYS(A529,DATE(YEAR(A529),MONTH(A529)-6,DAY(A529))),H$21:H528)*G$3/2,0)</f>
        <v>0</v>
      </c>
      <c r="G529" s="34">
        <f>SUM(F$21:F529)</f>
        <v>494.45491803278685</v>
      </c>
      <c r="H529" s="34">
        <f t="shared" si="37"/>
        <v>10286.454918032787</v>
      </c>
      <c r="I529" s="34">
        <f>IF(AND(MONTH(A529) = MONTH(A$21), DAY(A529) = DAY(A$21)),AVERAGEIF(A$21:A528,"&gt;"&amp; A529 - _xlfn.DAYS(DATE(YEAR(A529)+1,1,1),DATE(YEAR(A529),1,1)),K$21:K528)*G$3,0)</f>
        <v>0</v>
      </c>
      <c r="J529" s="34">
        <f>SUM(I$21:I529)</f>
        <v>488.1401098901099</v>
      </c>
      <c r="K529" s="34">
        <f t="shared" si="38"/>
        <v>10280.14010989011</v>
      </c>
    </row>
    <row r="530" spans="1:11" x14ac:dyDescent="0.25">
      <c r="A530" s="20">
        <f t="shared" si="39"/>
        <v>40688</v>
      </c>
      <c r="B530" s="33">
        <f>_xlfn.IFNA(INDEX('Ein- und Auszahlungen'!B:B,MATCH(A530,'Ein- und Auszahlungen'!A:A,0)),0)</f>
        <v>0</v>
      </c>
      <c r="C530" s="34">
        <f t="shared" si="35"/>
        <v>1.4372378490100293</v>
      </c>
      <c r="D530" s="34">
        <f>SUM(C$21:C530)</f>
        <v>701.27353562223095</v>
      </c>
      <c r="E530" s="34">
        <f t="shared" si="36"/>
        <v>10493.273535622222</v>
      </c>
      <c r="F530" s="34">
        <f>IF(AND(OR(MONTH(A530) = MONTH(A$21), MONTH(A530) = MOD(MONTH(A$21)+6, 12)), DAY(A530) = DAY(A$21)),AVERAGEIF(A$21:A529,"&gt;"&amp; A530 - _xlfn.DAYS(A530,DATE(YEAR(A530),MONTH(A530)-6,DAY(A530))),H$21:H529)*G$3/2,0)</f>
        <v>0</v>
      </c>
      <c r="G530" s="34">
        <f>SUM(F$21:F530)</f>
        <v>494.45491803278685</v>
      </c>
      <c r="H530" s="34">
        <f t="shared" si="37"/>
        <v>10286.454918032787</v>
      </c>
      <c r="I530" s="34">
        <f>IF(AND(MONTH(A530) = MONTH(A$21), DAY(A530) = DAY(A$21)),AVERAGEIF(A$21:A529,"&gt;"&amp; A530 - _xlfn.DAYS(DATE(YEAR(A530)+1,1,1),DATE(YEAR(A530),1,1)),K$21:K529)*G$3,0)</f>
        <v>0</v>
      </c>
      <c r="J530" s="34">
        <f>SUM(I$21:I530)</f>
        <v>488.1401098901099</v>
      </c>
      <c r="K530" s="34">
        <f t="shared" si="38"/>
        <v>10280.14010989011</v>
      </c>
    </row>
    <row r="531" spans="1:11" x14ac:dyDescent="0.25">
      <c r="A531" s="20">
        <f t="shared" si="39"/>
        <v>40689</v>
      </c>
      <c r="B531" s="33">
        <f>_xlfn.IFNA(INDEX('Ein- und Auszahlungen'!B:B,MATCH(A531,'Ein- und Auszahlungen'!A:A,0)),0)</f>
        <v>0</v>
      </c>
      <c r="C531" s="34">
        <f t="shared" si="35"/>
        <v>1.4374347309071538</v>
      </c>
      <c r="D531" s="34">
        <f>SUM(C$21:C531)</f>
        <v>702.71097035313812</v>
      </c>
      <c r="E531" s="34">
        <f t="shared" si="36"/>
        <v>10494.71097035313</v>
      </c>
      <c r="F531" s="34">
        <f>IF(AND(OR(MONTH(A531) = MONTH(A$21), MONTH(A531) = MOD(MONTH(A$21)+6, 12)), DAY(A531) = DAY(A$21)),AVERAGEIF(A$21:A530,"&gt;"&amp; A531 - _xlfn.DAYS(A531,DATE(YEAR(A531),MONTH(A531)-6,DAY(A531))),H$21:H530)*G$3/2,0)</f>
        <v>0</v>
      </c>
      <c r="G531" s="34">
        <f>SUM(F$21:F531)</f>
        <v>494.45491803278685</v>
      </c>
      <c r="H531" s="34">
        <f t="shared" si="37"/>
        <v>10286.454918032787</v>
      </c>
      <c r="I531" s="34">
        <f>IF(AND(MONTH(A531) = MONTH(A$21), DAY(A531) = DAY(A$21)),AVERAGEIF(A$21:A530,"&gt;"&amp; A531 - _xlfn.DAYS(DATE(YEAR(A531)+1,1,1),DATE(YEAR(A531),1,1)),K$21:K530)*G$3,0)</f>
        <v>0</v>
      </c>
      <c r="J531" s="34">
        <f>SUM(I$21:I531)</f>
        <v>488.1401098901099</v>
      </c>
      <c r="K531" s="34">
        <f t="shared" si="38"/>
        <v>10280.14010989011</v>
      </c>
    </row>
    <row r="532" spans="1:11" x14ac:dyDescent="0.25">
      <c r="A532" s="20">
        <f t="shared" si="39"/>
        <v>40690</v>
      </c>
      <c r="B532" s="33">
        <f>_xlfn.IFNA(INDEX('Ein- und Auszahlungen'!B:B,MATCH(A532,'Ein- und Auszahlungen'!A:A,0)),0)</f>
        <v>0</v>
      </c>
      <c r="C532" s="34">
        <f t="shared" si="35"/>
        <v>1.4376316397744013</v>
      </c>
      <c r="D532" s="34">
        <f>SUM(C$21:C532)</f>
        <v>704.14860199291252</v>
      </c>
      <c r="E532" s="34">
        <f t="shared" si="36"/>
        <v>10496.148601992903</v>
      </c>
      <c r="F532" s="34">
        <f>IF(AND(OR(MONTH(A532) = MONTH(A$21), MONTH(A532) = MOD(MONTH(A$21)+6, 12)), DAY(A532) = DAY(A$21)),AVERAGEIF(A$21:A531,"&gt;"&amp; A532 - _xlfn.DAYS(A532,DATE(YEAR(A532),MONTH(A532)-6,DAY(A532))),H$21:H531)*G$3/2,0)</f>
        <v>0</v>
      </c>
      <c r="G532" s="34">
        <f>SUM(F$21:F532)</f>
        <v>494.45491803278685</v>
      </c>
      <c r="H532" s="34">
        <f t="shared" si="37"/>
        <v>10286.454918032787</v>
      </c>
      <c r="I532" s="34">
        <f>IF(AND(MONTH(A532) = MONTH(A$21), DAY(A532) = DAY(A$21)),AVERAGEIF(A$21:A531,"&gt;"&amp; A532 - _xlfn.DAYS(DATE(YEAR(A532)+1,1,1),DATE(YEAR(A532),1,1)),K$21:K531)*G$3,0)</f>
        <v>0</v>
      </c>
      <c r="J532" s="34">
        <f>SUM(I$21:I532)</f>
        <v>488.1401098901099</v>
      </c>
      <c r="K532" s="34">
        <f t="shared" si="38"/>
        <v>10280.14010989011</v>
      </c>
    </row>
    <row r="533" spans="1:11" x14ac:dyDescent="0.25">
      <c r="A533" s="20">
        <f t="shared" si="39"/>
        <v>40691</v>
      </c>
      <c r="B533" s="33">
        <f>_xlfn.IFNA(INDEX('Ein- und Auszahlungen'!B:B,MATCH(A533,'Ein- und Auszahlungen'!A:A,0)),0)</f>
        <v>0</v>
      </c>
      <c r="C533" s="34">
        <f t="shared" si="35"/>
        <v>1.4378285756154663</v>
      </c>
      <c r="D533" s="34">
        <f>SUM(C$21:C533)</f>
        <v>705.58643056852793</v>
      </c>
      <c r="E533" s="34">
        <f t="shared" si="36"/>
        <v>10497.586430568519</v>
      </c>
      <c r="F533" s="34">
        <f>IF(AND(OR(MONTH(A533) = MONTH(A$21), MONTH(A533) = MOD(MONTH(A$21)+6, 12)), DAY(A533) = DAY(A$21)),AVERAGEIF(A$21:A532,"&gt;"&amp; A533 - _xlfn.DAYS(A533,DATE(YEAR(A533),MONTH(A533)-6,DAY(A533))),H$21:H532)*G$3/2,0)</f>
        <v>0</v>
      </c>
      <c r="G533" s="34">
        <f>SUM(F$21:F533)</f>
        <v>494.45491803278685</v>
      </c>
      <c r="H533" s="34">
        <f t="shared" si="37"/>
        <v>10286.454918032787</v>
      </c>
      <c r="I533" s="34">
        <f>IF(AND(MONTH(A533) = MONTH(A$21), DAY(A533) = DAY(A$21)),AVERAGEIF(A$21:A532,"&gt;"&amp; A533 - _xlfn.DAYS(DATE(YEAR(A533)+1,1,1),DATE(YEAR(A533),1,1)),K$21:K532)*G$3,0)</f>
        <v>0</v>
      </c>
      <c r="J533" s="34">
        <f>SUM(I$21:I533)</f>
        <v>488.1401098901099</v>
      </c>
      <c r="K533" s="34">
        <f t="shared" si="38"/>
        <v>10280.14010989011</v>
      </c>
    </row>
    <row r="534" spans="1:11" x14ac:dyDescent="0.25">
      <c r="A534" s="20">
        <f t="shared" si="39"/>
        <v>40692</v>
      </c>
      <c r="B534" s="33">
        <f>_xlfn.IFNA(INDEX('Ein- und Auszahlungen'!B:B,MATCH(A534,'Ein- und Auszahlungen'!A:A,0)),0)</f>
        <v>0</v>
      </c>
      <c r="C534" s="34">
        <f t="shared" ref="C534:C597" si="40">E533*G$3/_xlfn.DAYS(DATE(YEAR(A534)+1,1,1),DATE(YEAR(A534),1,1))</f>
        <v>1.4380255384340437</v>
      </c>
      <c r="D534" s="34">
        <f>SUM(C$21:C534)</f>
        <v>707.02445610696202</v>
      </c>
      <c r="E534" s="34">
        <f t="shared" ref="E534:E597" si="41">C534+E533 + $B534</f>
        <v>10499.024456106954</v>
      </c>
      <c r="F534" s="34">
        <f>IF(AND(OR(MONTH(A534) = MONTH(A$21), MONTH(A534) = MOD(MONTH(A$21)+6, 12)), DAY(A534) = DAY(A$21)),AVERAGEIF(A$21:A533,"&gt;"&amp; A534 - _xlfn.DAYS(A534,DATE(YEAR(A534),MONTH(A534)-6,DAY(A534))),H$21:H533)*G$3/2,0)</f>
        <v>0</v>
      </c>
      <c r="G534" s="34">
        <f>SUM(F$21:F534)</f>
        <v>494.45491803278685</v>
      </c>
      <c r="H534" s="34">
        <f t="shared" ref="H534:H597" si="42">F534+H533 + $B534</f>
        <v>10286.454918032787</v>
      </c>
      <c r="I534" s="34">
        <f>IF(AND(MONTH(A534) = MONTH(A$21), DAY(A534) = DAY(A$21)),AVERAGEIF(A$21:A533,"&gt;"&amp; A534 - _xlfn.DAYS(DATE(YEAR(A534)+1,1,1),DATE(YEAR(A534),1,1)),K$21:K533)*G$3,0)</f>
        <v>0</v>
      </c>
      <c r="J534" s="34">
        <f>SUM(I$21:I534)</f>
        <v>488.1401098901099</v>
      </c>
      <c r="K534" s="34">
        <f t="shared" ref="K534:K597" si="43">I534+K533+$B534</f>
        <v>10280.14010989011</v>
      </c>
    </row>
    <row r="535" spans="1:11" x14ac:dyDescent="0.25">
      <c r="A535" s="20">
        <f t="shared" ref="A535:A598" si="44">A534+1</f>
        <v>40693</v>
      </c>
      <c r="B535" s="33">
        <f>_xlfn.IFNA(INDEX('Ein- und Auszahlungen'!B:B,MATCH(A535,'Ein- und Auszahlungen'!A:A,0)),0)</f>
        <v>0</v>
      </c>
      <c r="C535" s="34">
        <f t="shared" si="40"/>
        <v>1.4382225282338292</v>
      </c>
      <c r="D535" s="34">
        <f>SUM(C$21:C535)</f>
        <v>708.46267863519586</v>
      </c>
      <c r="E535" s="34">
        <f t="shared" si="41"/>
        <v>10500.462678635187</v>
      </c>
      <c r="F535" s="34">
        <f>IF(AND(OR(MONTH(A535) = MONTH(A$21), MONTH(A535) = MOD(MONTH(A$21)+6, 12)), DAY(A535) = DAY(A$21)),AVERAGEIF(A$21:A534,"&gt;"&amp; A535 - _xlfn.DAYS(A535,DATE(YEAR(A535),MONTH(A535)-6,DAY(A535))),H$21:H534)*G$3/2,0)</f>
        <v>0</v>
      </c>
      <c r="G535" s="34">
        <f>SUM(F$21:F535)</f>
        <v>494.45491803278685</v>
      </c>
      <c r="H535" s="34">
        <f t="shared" si="42"/>
        <v>10286.454918032787</v>
      </c>
      <c r="I535" s="34">
        <f>IF(AND(MONTH(A535) = MONTH(A$21), DAY(A535) = DAY(A$21)),AVERAGEIF(A$21:A534,"&gt;"&amp; A535 - _xlfn.DAYS(DATE(YEAR(A535)+1,1,1),DATE(YEAR(A535),1,1)),K$21:K534)*G$3,0)</f>
        <v>0</v>
      </c>
      <c r="J535" s="34">
        <f>SUM(I$21:I535)</f>
        <v>488.1401098901099</v>
      </c>
      <c r="K535" s="34">
        <f t="shared" si="43"/>
        <v>10280.14010989011</v>
      </c>
    </row>
    <row r="536" spans="1:11" x14ac:dyDescent="0.25">
      <c r="A536" s="20">
        <f t="shared" si="44"/>
        <v>40694</v>
      </c>
      <c r="B536" s="33">
        <f>_xlfn.IFNA(INDEX('Ein- und Auszahlungen'!B:B,MATCH(A536,'Ein- und Auszahlungen'!A:A,0)),0)</f>
        <v>874</v>
      </c>
      <c r="C536" s="34">
        <f t="shared" si="40"/>
        <v>1.4384195450185189</v>
      </c>
      <c r="D536" s="34">
        <f>SUM(C$21:C536)</f>
        <v>709.90109818021438</v>
      </c>
      <c r="E536" s="34">
        <f t="shared" si="41"/>
        <v>11375.901098180206</v>
      </c>
      <c r="F536" s="34">
        <f>IF(AND(OR(MONTH(A536) = MONTH(A$21), MONTH(A536) = MOD(MONTH(A$21)+6, 12)), DAY(A536) = DAY(A$21)),AVERAGEIF(A$21:A535,"&gt;"&amp; A536 - _xlfn.DAYS(A536,DATE(YEAR(A536),MONTH(A536)-6,DAY(A536))),H$21:H535)*G$3/2,0)</f>
        <v>0</v>
      </c>
      <c r="G536" s="34">
        <f>SUM(F$21:F536)</f>
        <v>494.45491803278685</v>
      </c>
      <c r="H536" s="34">
        <f t="shared" si="42"/>
        <v>11160.454918032787</v>
      </c>
      <c r="I536" s="34">
        <f>IF(AND(MONTH(A536) = MONTH(A$21), DAY(A536) = DAY(A$21)),AVERAGEIF(A$21:A535,"&gt;"&amp; A536 - _xlfn.DAYS(DATE(YEAR(A536)+1,1,1),DATE(YEAR(A536),1,1)),K$21:K535)*G$3,0)</f>
        <v>0</v>
      </c>
      <c r="J536" s="34">
        <f>SUM(I$21:I536)</f>
        <v>488.1401098901099</v>
      </c>
      <c r="K536" s="34">
        <f t="shared" si="43"/>
        <v>11154.14010989011</v>
      </c>
    </row>
    <row r="537" spans="1:11" x14ac:dyDescent="0.25">
      <c r="A537" s="20">
        <f t="shared" si="44"/>
        <v>40695</v>
      </c>
      <c r="B537" s="33">
        <f>_xlfn.IFNA(INDEX('Ein- und Auszahlungen'!B:B,MATCH(A537,'Ein- und Auszahlungen'!A:A,0)),0)</f>
        <v>-900</v>
      </c>
      <c r="C537" s="34">
        <f t="shared" si="40"/>
        <v>1.5583426161890694</v>
      </c>
      <c r="D537" s="34">
        <f>SUM(C$21:C537)</f>
        <v>711.45944079640344</v>
      </c>
      <c r="E537" s="34">
        <f t="shared" si="41"/>
        <v>10477.459440796394</v>
      </c>
      <c r="F537" s="34">
        <f>IF(AND(OR(MONTH(A537) = MONTH(A$21), MONTH(A537) = MOD(MONTH(A$21)+6, 12)), DAY(A537) = DAY(A$21)),AVERAGEIF(A$21:A536,"&gt;"&amp; A537 - _xlfn.DAYS(A537,DATE(YEAR(A537),MONTH(A537)-6,DAY(A537))),H$21:H536)*G$3/2,0)</f>
        <v>0</v>
      </c>
      <c r="G537" s="34">
        <f>SUM(F$21:F537)</f>
        <v>494.45491803278685</v>
      </c>
      <c r="H537" s="34">
        <f t="shared" si="42"/>
        <v>10260.454918032787</v>
      </c>
      <c r="I537" s="34">
        <f>IF(AND(MONTH(A537) = MONTH(A$21), DAY(A537) = DAY(A$21)),AVERAGEIF(A$21:A536,"&gt;"&amp; A537 - _xlfn.DAYS(DATE(YEAR(A537)+1,1,1),DATE(YEAR(A537),1,1)),K$21:K536)*G$3,0)</f>
        <v>0</v>
      </c>
      <c r="J537" s="34">
        <f>SUM(I$21:I537)</f>
        <v>488.1401098901099</v>
      </c>
      <c r="K537" s="34">
        <f t="shared" si="43"/>
        <v>10254.14010989011</v>
      </c>
    </row>
    <row r="538" spans="1:11" x14ac:dyDescent="0.25">
      <c r="A538" s="20">
        <f t="shared" si="44"/>
        <v>40696</v>
      </c>
      <c r="B538" s="33">
        <f>_xlfn.IFNA(INDEX('Ein- und Auszahlungen'!B:B,MATCH(A538,'Ein- und Auszahlungen'!A:A,0)),0)</f>
        <v>0</v>
      </c>
      <c r="C538" s="34">
        <f t="shared" si="40"/>
        <v>1.4352684165474514</v>
      </c>
      <c r="D538" s="34">
        <f>SUM(C$21:C538)</f>
        <v>712.89470921295094</v>
      </c>
      <c r="E538" s="34">
        <f t="shared" si="41"/>
        <v>10478.894709212942</v>
      </c>
      <c r="F538" s="34">
        <f>IF(AND(OR(MONTH(A538) = MONTH(A$21), MONTH(A538) = MOD(MONTH(A$21)+6, 12)), DAY(A538) = DAY(A$21)),AVERAGEIF(A$21:A537,"&gt;"&amp; A538 - _xlfn.DAYS(A538,DATE(YEAR(A538),MONTH(A538)-6,DAY(A538))),H$21:H537)*G$3/2,0)</f>
        <v>0</v>
      </c>
      <c r="G538" s="34">
        <f>SUM(F$21:F538)</f>
        <v>494.45491803278685</v>
      </c>
      <c r="H538" s="34">
        <f t="shared" si="42"/>
        <v>10260.454918032787</v>
      </c>
      <c r="I538" s="34">
        <f>IF(AND(MONTH(A538) = MONTH(A$21), DAY(A538) = DAY(A$21)),AVERAGEIF(A$21:A537,"&gt;"&amp; A538 - _xlfn.DAYS(DATE(YEAR(A538)+1,1,1),DATE(YEAR(A538),1,1)),K$21:K537)*G$3,0)</f>
        <v>0</v>
      </c>
      <c r="J538" s="34">
        <f>SUM(I$21:I538)</f>
        <v>488.1401098901099</v>
      </c>
      <c r="K538" s="34">
        <f t="shared" si="43"/>
        <v>10254.14010989011</v>
      </c>
    </row>
    <row r="539" spans="1:11" x14ac:dyDescent="0.25">
      <c r="A539" s="20">
        <f t="shared" si="44"/>
        <v>40697</v>
      </c>
      <c r="B539" s="33">
        <f>_xlfn.IFNA(INDEX('Ein- und Auszahlungen'!B:B,MATCH(A539,'Ein- und Auszahlungen'!A:A,0)),0)</f>
        <v>0</v>
      </c>
      <c r="C539" s="34">
        <f t="shared" si="40"/>
        <v>1.4354650286593074</v>
      </c>
      <c r="D539" s="34">
        <f>SUM(C$21:C539)</f>
        <v>714.33017424161028</v>
      </c>
      <c r="E539" s="34">
        <f t="shared" si="41"/>
        <v>10480.330174241601</v>
      </c>
      <c r="F539" s="34">
        <f>IF(AND(OR(MONTH(A539) = MONTH(A$21), MONTH(A539) = MOD(MONTH(A$21)+6, 12)), DAY(A539) = DAY(A$21)),AVERAGEIF(A$21:A538,"&gt;"&amp; A539 - _xlfn.DAYS(A539,DATE(YEAR(A539),MONTH(A539)-6,DAY(A539))),H$21:H538)*G$3/2,0)</f>
        <v>0</v>
      </c>
      <c r="G539" s="34">
        <f>SUM(F$21:F539)</f>
        <v>494.45491803278685</v>
      </c>
      <c r="H539" s="34">
        <f t="shared" si="42"/>
        <v>10260.454918032787</v>
      </c>
      <c r="I539" s="34">
        <f>IF(AND(MONTH(A539) = MONTH(A$21), DAY(A539) = DAY(A$21)),AVERAGEIF(A$21:A538,"&gt;"&amp; A539 - _xlfn.DAYS(DATE(YEAR(A539)+1,1,1),DATE(YEAR(A539),1,1)),K$21:K538)*G$3,0)</f>
        <v>0</v>
      </c>
      <c r="J539" s="34">
        <f>SUM(I$21:I539)</f>
        <v>488.1401098901099</v>
      </c>
      <c r="K539" s="34">
        <f t="shared" si="43"/>
        <v>10254.14010989011</v>
      </c>
    </row>
    <row r="540" spans="1:11" x14ac:dyDescent="0.25">
      <c r="A540" s="20">
        <f t="shared" si="44"/>
        <v>40698</v>
      </c>
      <c r="B540" s="33">
        <f>_xlfn.IFNA(INDEX('Ein- und Auszahlungen'!B:B,MATCH(A540,'Ein- und Auszahlungen'!A:A,0)),0)</f>
        <v>0</v>
      </c>
      <c r="C540" s="34">
        <f t="shared" si="40"/>
        <v>1.435661667704329</v>
      </c>
      <c r="D540" s="34">
        <f>SUM(C$21:C540)</f>
        <v>715.76583590931466</v>
      </c>
      <c r="E540" s="34">
        <f t="shared" si="41"/>
        <v>10481.765835909306</v>
      </c>
      <c r="F540" s="34">
        <f>IF(AND(OR(MONTH(A540) = MONTH(A$21), MONTH(A540) = MOD(MONTH(A$21)+6, 12)), DAY(A540) = DAY(A$21)),AVERAGEIF(A$21:A539,"&gt;"&amp; A540 - _xlfn.DAYS(A540,DATE(YEAR(A540),MONTH(A540)-6,DAY(A540))),H$21:H539)*G$3/2,0)</f>
        <v>0</v>
      </c>
      <c r="G540" s="34">
        <f>SUM(F$21:F540)</f>
        <v>494.45491803278685</v>
      </c>
      <c r="H540" s="34">
        <f t="shared" si="42"/>
        <v>10260.454918032787</v>
      </c>
      <c r="I540" s="34">
        <f>IF(AND(MONTH(A540) = MONTH(A$21), DAY(A540) = DAY(A$21)),AVERAGEIF(A$21:A539,"&gt;"&amp; A540 - _xlfn.DAYS(DATE(YEAR(A540)+1,1,1),DATE(YEAR(A540),1,1)),K$21:K539)*G$3,0)</f>
        <v>0</v>
      </c>
      <c r="J540" s="34">
        <f>SUM(I$21:I540)</f>
        <v>488.1401098901099</v>
      </c>
      <c r="K540" s="34">
        <f t="shared" si="43"/>
        <v>10254.14010989011</v>
      </c>
    </row>
    <row r="541" spans="1:11" x14ac:dyDescent="0.25">
      <c r="A541" s="20">
        <f t="shared" si="44"/>
        <v>40699</v>
      </c>
      <c r="B541" s="33">
        <f>_xlfn.IFNA(INDEX('Ein- und Auszahlungen'!B:B,MATCH(A541,'Ein- und Auszahlungen'!A:A,0)),0)</f>
        <v>0</v>
      </c>
      <c r="C541" s="34">
        <f t="shared" si="40"/>
        <v>1.4358583336862065</v>
      </c>
      <c r="D541" s="34">
        <f>SUM(C$21:C541)</f>
        <v>717.20169424300082</v>
      </c>
      <c r="E541" s="34">
        <f t="shared" si="41"/>
        <v>10483.201694242993</v>
      </c>
      <c r="F541" s="34">
        <f>IF(AND(OR(MONTH(A541) = MONTH(A$21), MONTH(A541) = MOD(MONTH(A$21)+6, 12)), DAY(A541) = DAY(A$21)),AVERAGEIF(A$21:A540,"&gt;"&amp; A541 - _xlfn.DAYS(A541,DATE(YEAR(A541),MONTH(A541)-6,DAY(A541))),H$21:H540)*G$3/2,0)</f>
        <v>0</v>
      </c>
      <c r="G541" s="34">
        <f>SUM(F$21:F541)</f>
        <v>494.45491803278685</v>
      </c>
      <c r="H541" s="34">
        <f t="shared" si="42"/>
        <v>10260.454918032787</v>
      </c>
      <c r="I541" s="34">
        <f>IF(AND(MONTH(A541) = MONTH(A$21), DAY(A541) = DAY(A$21)),AVERAGEIF(A$21:A540,"&gt;"&amp; A541 - _xlfn.DAYS(DATE(YEAR(A541)+1,1,1),DATE(YEAR(A541),1,1)),K$21:K540)*G$3,0)</f>
        <v>0</v>
      </c>
      <c r="J541" s="34">
        <f>SUM(I$21:I541)</f>
        <v>488.1401098901099</v>
      </c>
      <c r="K541" s="34">
        <f t="shared" si="43"/>
        <v>10254.14010989011</v>
      </c>
    </row>
    <row r="542" spans="1:11" x14ac:dyDescent="0.25">
      <c r="A542" s="20">
        <f t="shared" si="44"/>
        <v>40700</v>
      </c>
      <c r="B542" s="33">
        <f>_xlfn.IFNA(INDEX('Ein- und Auszahlungen'!B:B,MATCH(A542,'Ein- und Auszahlungen'!A:A,0)),0)</f>
        <v>0</v>
      </c>
      <c r="C542" s="34">
        <f t="shared" si="40"/>
        <v>1.4360550266086292</v>
      </c>
      <c r="D542" s="34">
        <f>SUM(C$21:C542)</f>
        <v>718.63774926960946</v>
      </c>
      <c r="E542" s="34">
        <f t="shared" si="41"/>
        <v>10484.637749269601</v>
      </c>
      <c r="F542" s="34">
        <f>IF(AND(OR(MONTH(A542) = MONTH(A$21), MONTH(A542) = MOD(MONTH(A$21)+6, 12)), DAY(A542) = DAY(A$21)),AVERAGEIF(A$21:A541,"&gt;"&amp; A542 - _xlfn.DAYS(A542,DATE(YEAR(A542),MONTH(A542)-6,DAY(A542))),H$21:H541)*G$3/2,0)</f>
        <v>0</v>
      </c>
      <c r="G542" s="34">
        <f>SUM(F$21:F542)</f>
        <v>494.45491803278685</v>
      </c>
      <c r="H542" s="34">
        <f t="shared" si="42"/>
        <v>10260.454918032787</v>
      </c>
      <c r="I542" s="34">
        <f>IF(AND(MONTH(A542) = MONTH(A$21), DAY(A542) = DAY(A$21)),AVERAGEIF(A$21:A541,"&gt;"&amp; A542 - _xlfn.DAYS(DATE(YEAR(A542)+1,1,1),DATE(YEAR(A542),1,1)),K$21:K541)*G$3,0)</f>
        <v>0</v>
      </c>
      <c r="J542" s="34">
        <f>SUM(I$21:I542)</f>
        <v>488.1401098901099</v>
      </c>
      <c r="K542" s="34">
        <f t="shared" si="43"/>
        <v>10254.14010989011</v>
      </c>
    </row>
    <row r="543" spans="1:11" x14ac:dyDescent="0.25">
      <c r="A543" s="20">
        <f t="shared" si="44"/>
        <v>40701</v>
      </c>
      <c r="B543" s="33">
        <f>_xlfn.IFNA(INDEX('Ein- und Auszahlungen'!B:B,MATCH(A543,'Ein- und Auszahlungen'!A:A,0)),0)</f>
        <v>0</v>
      </c>
      <c r="C543" s="34">
        <f t="shared" si="40"/>
        <v>1.436251746475288</v>
      </c>
      <c r="D543" s="34">
        <f>SUM(C$21:C543)</f>
        <v>720.07400101608471</v>
      </c>
      <c r="E543" s="34">
        <f t="shared" si="41"/>
        <v>10486.074001016077</v>
      </c>
      <c r="F543" s="34">
        <f>IF(AND(OR(MONTH(A543) = MONTH(A$21), MONTH(A543) = MOD(MONTH(A$21)+6, 12)), DAY(A543) = DAY(A$21)),AVERAGEIF(A$21:A542,"&gt;"&amp; A543 - _xlfn.DAYS(A543,DATE(YEAR(A543),MONTH(A543)-6,DAY(A543))),H$21:H542)*G$3/2,0)</f>
        <v>0</v>
      </c>
      <c r="G543" s="34">
        <f>SUM(F$21:F543)</f>
        <v>494.45491803278685</v>
      </c>
      <c r="H543" s="34">
        <f t="shared" si="42"/>
        <v>10260.454918032787</v>
      </c>
      <c r="I543" s="34">
        <f>IF(AND(MONTH(A543) = MONTH(A$21), DAY(A543) = DAY(A$21)),AVERAGEIF(A$21:A542,"&gt;"&amp; A543 - _xlfn.DAYS(DATE(YEAR(A543)+1,1,1),DATE(YEAR(A543),1,1)),K$21:K542)*G$3,0)</f>
        <v>0</v>
      </c>
      <c r="J543" s="34">
        <f>SUM(I$21:I543)</f>
        <v>488.1401098901099</v>
      </c>
      <c r="K543" s="34">
        <f t="shared" si="43"/>
        <v>10254.14010989011</v>
      </c>
    </row>
    <row r="544" spans="1:11" x14ac:dyDescent="0.25">
      <c r="A544" s="20">
        <f t="shared" si="44"/>
        <v>40702</v>
      </c>
      <c r="B544" s="33">
        <f>_xlfn.IFNA(INDEX('Ein- und Auszahlungen'!B:B,MATCH(A544,'Ein- und Auszahlungen'!A:A,0)),0)</f>
        <v>0</v>
      </c>
      <c r="C544" s="34">
        <f t="shared" si="40"/>
        <v>1.4364484932898736</v>
      </c>
      <c r="D544" s="34">
        <f>SUM(C$21:C544)</f>
        <v>721.51044950937455</v>
      </c>
      <c r="E544" s="34">
        <f t="shared" si="41"/>
        <v>10487.510449509367</v>
      </c>
      <c r="F544" s="34">
        <f>IF(AND(OR(MONTH(A544) = MONTH(A$21), MONTH(A544) = MOD(MONTH(A$21)+6, 12)), DAY(A544) = DAY(A$21)),AVERAGEIF(A$21:A543,"&gt;"&amp; A544 - _xlfn.DAYS(A544,DATE(YEAR(A544),MONTH(A544)-6,DAY(A544))),H$21:H543)*G$3/2,0)</f>
        <v>0</v>
      </c>
      <c r="G544" s="34">
        <f>SUM(F$21:F544)</f>
        <v>494.45491803278685</v>
      </c>
      <c r="H544" s="34">
        <f t="shared" si="42"/>
        <v>10260.454918032787</v>
      </c>
      <c r="I544" s="34">
        <f>IF(AND(MONTH(A544) = MONTH(A$21), DAY(A544) = DAY(A$21)),AVERAGEIF(A$21:A543,"&gt;"&amp; A544 - _xlfn.DAYS(DATE(YEAR(A544)+1,1,1),DATE(YEAR(A544),1,1)),K$21:K543)*G$3,0)</f>
        <v>0</v>
      </c>
      <c r="J544" s="34">
        <f>SUM(I$21:I544)</f>
        <v>488.1401098901099</v>
      </c>
      <c r="K544" s="34">
        <f t="shared" si="43"/>
        <v>10254.14010989011</v>
      </c>
    </row>
    <row r="545" spans="1:11" x14ac:dyDescent="0.25">
      <c r="A545" s="20">
        <f t="shared" si="44"/>
        <v>40703</v>
      </c>
      <c r="B545" s="33">
        <f>_xlfn.IFNA(INDEX('Ein- und Auszahlungen'!B:B,MATCH(A545,'Ein- und Auszahlungen'!A:A,0)),0)</f>
        <v>0</v>
      </c>
      <c r="C545" s="34">
        <f t="shared" si="40"/>
        <v>1.4366452670560779</v>
      </c>
      <c r="D545" s="34">
        <f>SUM(C$21:C545)</f>
        <v>722.94709477643062</v>
      </c>
      <c r="E545" s="34">
        <f t="shared" si="41"/>
        <v>10488.947094776424</v>
      </c>
      <c r="F545" s="34">
        <f>IF(AND(OR(MONTH(A545) = MONTH(A$21), MONTH(A545) = MOD(MONTH(A$21)+6, 12)), DAY(A545) = DAY(A$21)),AVERAGEIF(A$21:A544,"&gt;"&amp; A545 - _xlfn.DAYS(A545,DATE(YEAR(A545),MONTH(A545)-6,DAY(A545))),H$21:H544)*G$3/2,0)</f>
        <v>0</v>
      </c>
      <c r="G545" s="34">
        <f>SUM(F$21:F545)</f>
        <v>494.45491803278685</v>
      </c>
      <c r="H545" s="34">
        <f t="shared" si="42"/>
        <v>10260.454918032787</v>
      </c>
      <c r="I545" s="34">
        <f>IF(AND(MONTH(A545) = MONTH(A$21), DAY(A545) = DAY(A$21)),AVERAGEIF(A$21:A544,"&gt;"&amp; A545 - _xlfn.DAYS(DATE(YEAR(A545)+1,1,1),DATE(YEAR(A545),1,1)),K$21:K544)*G$3,0)</f>
        <v>0</v>
      </c>
      <c r="J545" s="34">
        <f>SUM(I$21:I545)</f>
        <v>488.1401098901099</v>
      </c>
      <c r="K545" s="34">
        <f t="shared" si="43"/>
        <v>10254.14010989011</v>
      </c>
    </row>
    <row r="546" spans="1:11" x14ac:dyDescent="0.25">
      <c r="A546" s="20">
        <f t="shared" si="44"/>
        <v>40704</v>
      </c>
      <c r="B546" s="33">
        <f>_xlfn.IFNA(INDEX('Ein- und Auszahlungen'!B:B,MATCH(A546,'Ein- und Auszahlungen'!A:A,0)),0)</f>
        <v>0</v>
      </c>
      <c r="C546" s="34">
        <f t="shared" si="40"/>
        <v>1.4368420677775924</v>
      </c>
      <c r="D546" s="34">
        <f>SUM(C$21:C546)</f>
        <v>724.38393684420816</v>
      </c>
      <c r="E546" s="34">
        <f t="shared" si="41"/>
        <v>10490.383936844202</v>
      </c>
      <c r="F546" s="34">
        <f>IF(AND(OR(MONTH(A546) = MONTH(A$21), MONTH(A546) = MOD(MONTH(A$21)+6, 12)), DAY(A546) = DAY(A$21)),AVERAGEIF(A$21:A545,"&gt;"&amp; A546 - _xlfn.DAYS(A546,DATE(YEAR(A546),MONTH(A546)-6,DAY(A546))),H$21:H545)*G$3/2,0)</f>
        <v>0</v>
      </c>
      <c r="G546" s="34">
        <f>SUM(F$21:F546)</f>
        <v>494.45491803278685</v>
      </c>
      <c r="H546" s="34">
        <f t="shared" si="42"/>
        <v>10260.454918032787</v>
      </c>
      <c r="I546" s="34">
        <f>IF(AND(MONTH(A546) = MONTH(A$21), DAY(A546) = DAY(A$21)),AVERAGEIF(A$21:A545,"&gt;"&amp; A546 - _xlfn.DAYS(DATE(YEAR(A546)+1,1,1),DATE(YEAR(A546),1,1)),K$21:K545)*G$3,0)</f>
        <v>0</v>
      </c>
      <c r="J546" s="34">
        <f>SUM(I$21:I546)</f>
        <v>488.1401098901099</v>
      </c>
      <c r="K546" s="34">
        <f t="shared" si="43"/>
        <v>10254.14010989011</v>
      </c>
    </row>
    <row r="547" spans="1:11" x14ac:dyDescent="0.25">
      <c r="A547" s="20">
        <f t="shared" si="44"/>
        <v>40705</v>
      </c>
      <c r="B547" s="33">
        <f>_xlfn.IFNA(INDEX('Ein- und Auszahlungen'!B:B,MATCH(A547,'Ein- und Auszahlungen'!A:A,0)),0)</f>
        <v>0</v>
      </c>
      <c r="C547" s="34">
        <f t="shared" si="40"/>
        <v>1.4370388954581099</v>
      </c>
      <c r="D547" s="34">
        <f>SUM(C$21:C547)</f>
        <v>725.82097573966632</v>
      </c>
      <c r="E547" s="34">
        <f t="shared" si="41"/>
        <v>10491.82097573966</v>
      </c>
      <c r="F547" s="34">
        <f>IF(AND(OR(MONTH(A547) = MONTH(A$21), MONTH(A547) = MOD(MONTH(A$21)+6, 12)), DAY(A547) = DAY(A$21)),AVERAGEIF(A$21:A546,"&gt;"&amp; A547 - _xlfn.DAYS(A547,DATE(YEAR(A547),MONTH(A547)-6,DAY(A547))),H$21:H546)*G$3/2,0)</f>
        <v>0</v>
      </c>
      <c r="G547" s="34">
        <f>SUM(F$21:F547)</f>
        <v>494.45491803278685</v>
      </c>
      <c r="H547" s="34">
        <f t="shared" si="42"/>
        <v>10260.454918032787</v>
      </c>
      <c r="I547" s="34">
        <f>IF(AND(MONTH(A547) = MONTH(A$21), DAY(A547) = DAY(A$21)),AVERAGEIF(A$21:A546,"&gt;"&amp; A547 - _xlfn.DAYS(DATE(YEAR(A547)+1,1,1),DATE(YEAR(A547),1,1)),K$21:K546)*G$3,0)</f>
        <v>0</v>
      </c>
      <c r="J547" s="34">
        <f>SUM(I$21:I547)</f>
        <v>488.1401098901099</v>
      </c>
      <c r="K547" s="34">
        <f t="shared" si="43"/>
        <v>10254.14010989011</v>
      </c>
    </row>
    <row r="548" spans="1:11" x14ac:dyDescent="0.25">
      <c r="A548" s="20">
        <f t="shared" si="44"/>
        <v>40706</v>
      </c>
      <c r="B548" s="33">
        <f>_xlfn.IFNA(INDEX('Ein- und Auszahlungen'!B:B,MATCH(A548,'Ein- und Auszahlungen'!A:A,0)),0)</f>
        <v>0</v>
      </c>
      <c r="C548" s="34">
        <f t="shared" si="40"/>
        <v>1.4372357501013233</v>
      </c>
      <c r="D548" s="34">
        <f>SUM(C$21:C548)</f>
        <v>727.25821148976763</v>
      </c>
      <c r="E548" s="34">
        <f t="shared" si="41"/>
        <v>10493.258211489761</v>
      </c>
      <c r="F548" s="34">
        <f>IF(AND(OR(MONTH(A548) = MONTH(A$21), MONTH(A548) = MOD(MONTH(A$21)+6, 12)), DAY(A548) = DAY(A$21)),AVERAGEIF(A$21:A547,"&gt;"&amp; A548 - _xlfn.DAYS(A548,DATE(YEAR(A548),MONTH(A548)-6,DAY(A548))),H$21:H547)*G$3/2,0)</f>
        <v>0</v>
      </c>
      <c r="G548" s="34">
        <f>SUM(F$21:F548)</f>
        <v>494.45491803278685</v>
      </c>
      <c r="H548" s="34">
        <f t="shared" si="42"/>
        <v>10260.454918032787</v>
      </c>
      <c r="I548" s="34">
        <f>IF(AND(MONTH(A548) = MONTH(A$21), DAY(A548) = DAY(A$21)),AVERAGEIF(A$21:A547,"&gt;"&amp; A548 - _xlfn.DAYS(DATE(YEAR(A548)+1,1,1),DATE(YEAR(A548),1,1)),K$21:K547)*G$3,0)</f>
        <v>0</v>
      </c>
      <c r="J548" s="34">
        <f>SUM(I$21:I548)</f>
        <v>488.1401098901099</v>
      </c>
      <c r="K548" s="34">
        <f t="shared" si="43"/>
        <v>10254.14010989011</v>
      </c>
    </row>
    <row r="549" spans="1:11" x14ac:dyDescent="0.25">
      <c r="A549" s="20">
        <f t="shared" si="44"/>
        <v>40707</v>
      </c>
      <c r="B549" s="33">
        <f>_xlfn.IFNA(INDEX('Ein- und Auszahlungen'!B:B,MATCH(A549,'Ein- und Auszahlungen'!A:A,0)),0)</f>
        <v>0</v>
      </c>
      <c r="C549" s="34">
        <f t="shared" si="40"/>
        <v>1.4374326317109265</v>
      </c>
      <c r="D549" s="34">
        <f>SUM(C$21:C549)</f>
        <v>728.69564412147861</v>
      </c>
      <c r="E549" s="34">
        <f t="shared" si="41"/>
        <v>10494.695644121472</v>
      </c>
      <c r="F549" s="34">
        <f>IF(AND(OR(MONTH(A549) = MONTH(A$21), MONTH(A549) = MOD(MONTH(A$21)+6, 12)), DAY(A549) = DAY(A$21)),AVERAGEIF(A$21:A548,"&gt;"&amp; A549 - _xlfn.DAYS(A549,DATE(YEAR(A549),MONTH(A549)-6,DAY(A549))),H$21:H548)*G$3/2,0)</f>
        <v>0</v>
      </c>
      <c r="G549" s="34">
        <f>SUM(F$21:F549)</f>
        <v>494.45491803278685</v>
      </c>
      <c r="H549" s="34">
        <f t="shared" si="42"/>
        <v>10260.454918032787</v>
      </c>
      <c r="I549" s="34">
        <f>IF(AND(MONTH(A549) = MONTH(A$21), DAY(A549) = DAY(A$21)),AVERAGEIF(A$21:A548,"&gt;"&amp; A549 - _xlfn.DAYS(DATE(YEAR(A549)+1,1,1),DATE(YEAR(A549),1,1)),K$21:K548)*G$3,0)</f>
        <v>0</v>
      </c>
      <c r="J549" s="34">
        <f>SUM(I$21:I549)</f>
        <v>488.1401098901099</v>
      </c>
      <c r="K549" s="34">
        <f t="shared" si="43"/>
        <v>10254.14010989011</v>
      </c>
    </row>
    <row r="550" spans="1:11" x14ac:dyDescent="0.25">
      <c r="A550" s="20">
        <f t="shared" si="44"/>
        <v>40708</v>
      </c>
      <c r="B550" s="33">
        <f>_xlfn.IFNA(INDEX('Ein- und Auszahlungen'!B:B,MATCH(A550,'Ein- und Auszahlungen'!A:A,0)),0)</f>
        <v>0</v>
      </c>
      <c r="C550" s="34">
        <f t="shared" si="40"/>
        <v>1.4376295402906127</v>
      </c>
      <c r="D550" s="34">
        <f>SUM(C$21:C550)</f>
        <v>730.13327366176918</v>
      </c>
      <c r="E550" s="34">
        <f t="shared" si="41"/>
        <v>10496.133273661762</v>
      </c>
      <c r="F550" s="34">
        <f>IF(AND(OR(MONTH(A550) = MONTH(A$21), MONTH(A550) = MOD(MONTH(A$21)+6, 12)), DAY(A550) = DAY(A$21)),AVERAGEIF(A$21:A549,"&gt;"&amp; A550 - _xlfn.DAYS(A550,DATE(YEAR(A550),MONTH(A550)-6,DAY(A550))),H$21:H549)*G$3/2,0)</f>
        <v>0</v>
      </c>
      <c r="G550" s="34">
        <f>SUM(F$21:F550)</f>
        <v>494.45491803278685</v>
      </c>
      <c r="H550" s="34">
        <f t="shared" si="42"/>
        <v>10260.454918032787</v>
      </c>
      <c r="I550" s="34">
        <f>IF(AND(MONTH(A550) = MONTH(A$21), DAY(A550) = DAY(A$21)),AVERAGEIF(A$21:A549,"&gt;"&amp; A550 - _xlfn.DAYS(DATE(YEAR(A550)+1,1,1),DATE(YEAR(A550),1,1)),K$21:K549)*G$3,0)</f>
        <v>0</v>
      </c>
      <c r="J550" s="34">
        <f>SUM(I$21:I550)</f>
        <v>488.1401098901099</v>
      </c>
      <c r="K550" s="34">
        <f t="shared" si="43"/>
        <v>10254.14010989011</v>
      </c>
    </row>
    <row r="551" spans="1:11" x14ac:dyDescent="0.25">
      <c r="A551" s="20">
        <f t="shared" si="44"/>
        <v>40709</v>
      </c>
      <c r="B551" s="33">
        <f>_xlfn.IFNA(INDEX('Ein- und Auszahlungen'!B:B,MATCH(A551,'Ein- und Auszahlungen'!A:A,0)),0)</f>
        <v>0</v>
      </c>
      <c r="C551" s="34">
        <f t="shared" si="40"/>
        <v>1.4378264758440771</v>
      </c>
      <c r="D551" s="34">
        <f>SUM(C$21:C551)</f>
        <v>731.57110013761326</v>
      </c>
      <c r="E551" s="34">
        <f t="shared" si="41"/>
        <v>10497.571100137606</v>
      </c>
      <c r="F551" s="34">
        <f>IF(AND(OR(MONTH(A551) = MONTH(A$21), MONTH(A551) = MOD(MONTH(A$21)+6, 12)), DAY(A551) = DAY(A$21)),AVERAGEIF(A$21:A550,"&gt;"&amp; A551 - _xlfn.DAYS(A551,DATE(YEAR(A551),MONTH(A551)-6,DAY(A551))),H$21:H550)*G$3/2,0)</f>
        <v>0</v>
      </c>
      <c r="G551" s="34">
        <f>SUM(F$21:F551)</f>
        <v>494.45491803278685</v>
      </c>
      <c r="H551" s="34">
        <f t="shared" si="42"/>
        <v>10260.454918032787</v>
      </c>
      <c r="I551" s="34">
        <f>IF(AND(MONTH(A551) = MONTH(A$21), DAY(A551) = DAY(A$21)),AVERAGEIF(A$21:A550,"&gt;"&amp; A551 - _xlfn.DAYS(DATE(YEAR(A551)+1,1,1),DATE(YEAR(A551),1,1)),K$21:K550)*G$3,0)</f>
        <v>0</v>
      </c>
      <c r="J551" s="34">
        <f>SUM(I$21:I551)</f>
        <v>488.1401098901099</v>
      </c>
      <c r="K551" s="34">
        <f t="shared" si="43"/>
        <v>10254.14010989011</v>
      </c>
    </row>
    <row r="552" spans="1:11" x14ac:dyDescent="0.25">
      <c r="A552" s="20">
        <f t="shared" si="44"/>
        <v>40710</v>
      </c>
      <c r="B552" s="33">
        <f>_xlfn.IFNA(INDEX('Ein- und Auszahlungen'!B:B,MATCH(A552,'Ein- und Auszahlungen'!A:A,0)),0)</f>
        <v>0</v>
      </c>
      <c r="C552" s="34">
        <f t="shared" si="40"/>
        <v>1.4380234383750146</v>
      </c>
      <c r="D552" s="34">
        <f>SUM(C$21:C552)</f>
        <v>733.00912357598827</v>
      </c>
      <c r="E552" s="34">
        <f t="shared" si="41"/>
        <v>10499.009123575981</v>
      </c>
      <c r="F552" s="34">
        <f>IF(AND(OR(MONTH(A552) = MONTH(A$21), MONTH(A552) = MOD(MONTH(A$21)+6, 12)), DAY(A552) = DAY(A$21)),AVERAGEIF(A$21:A551,"&gt;"&amp; A552 - _xlfn.DAYS(A552,DATE(YEAR(A552),MONTH(A552)-6,DAY(A552))),H$21:H551)*G$3/2,0)</f>
        <v>0</v>
      </c>
      <c r="G552" s="34">
        <f>SUM(F$21:F552)</f>
        <v>494.45491803278685</v>
      </c>
      <c r="H552" s="34">
        <f t="shared" si="42"/>
        <v>10260.454918032787</v>
      </c>
      <c r="I552" s="34">
        <f>IF(AND(MONTH(A552) = MONTH(A$21), DAY(A552) = DAY(A$21)),AVERAGEIF(A$21:A551,"&gt;"&amp; A552 - _xlfn.DAYS(DATE(YEAR(A552)+1,1,1),DATE(YEAR(A552),1,1)),K$21:K551)*G$3,0)</f>
        <v>0</v>
      </c>
      <c r="J552" s="34">
        <f>SUM(I$21:I552)</f>
        <v>488.1401098901099</v>
      </c>
      <c r="K552" s="34">
        <f t="shared" si="43"/>
        <v>10254.14010989011</v>
      </c>
    </row>
    <row r="553" spans="1:11" x14ac:dyDescent="0.25">
      <c r="A553" s="20">
        <f t="shared" si="44"/>
        <v>40711</v>
      </c>
      <c r="B553" s="33">
        <f>_xlfn.IFNA(INDEX('Ein- und Auszahlungen'!B:B,MATCH(A553,'Ein- und Auszahlungen'!A:A,0)),0)</f>
        <v>0</v>
      </c>
      <c r="C553" s="34">
        <f t="shared" si="40"/>
        <v>1.4382204278871207</v>
      </c>
      <c r="D553" s="34">
        <f>SUM(C$21:C553)</f>
        <v>734.4473440038754</v>
      </c>
      <c r="E553" s="34">
        <f t="shared" si="41"/>
        <v>10500.447344003867</v>
      </c>
      <c r="F553" s="34">
        <f>IF(AND(OR(MONTH(A553) = MONTH(A$21), MONTH(A553) = MOD(MONTH(A$21)+6, 12)), DAY(A553) = DAY(A$21)),AVERAGEIF(A$21:A552,"&gt;"&amp; A553 - _xlfn.DAYS(A553,DATE(YEAR(A553),MONTH(A553)-6,DAY(A553))),H$21:H552)*G$3/2,0)</f>
        <v>0</v>
      </c>
      <c r="G553" s="34">
        <f>SUM(F$21:F553)</f>
        <v>494.45491803278685</v>
      </c>
      <c r="H553" s="34">
        <f t="shared" si="42"/>
        <v>10260.454918032787</v>
      </c>
      <c r="I553" s="34">
        <f>IF(AND(MONTH(A553) = MONTH(A$21), DAY(A553) = DAY(A$21)),AVERAGEIF(A$21:A552,"&gt;"&amp; A553 - _xlfn.DAYS(DATE(YEAR(A553)+1,1,1),DATE(YEAR(A553),1,1)),K$21:K552)*G$3,0)</f>
        <v>0</v>
      </c>
      <c r="J553" s="34">
        <f>SUM(I$21:I553)</f>
        <v>488.1401098901099</v>
      </c>
      <c r="K553" s="34">
        <f t="shared" si="43"/>
        <v>10254.14010989011</v>
      </c>
    </row>
    <row r="554" spans="1:11" x14ac:dyDescent="0.25">
      <c r="A554" s="20">
        <f t="shared" si="44"/>
        <v>40712</v>
      </c>
      <c r="B554" s="33">
        <f>_xlfn.IFNA(INDEX('Ein- und Auszahlungen'!B:B,MATCH(A554,'Ein- und Auszahlungen'!A:A,0)),0)</f>
        <v>0</v>
      </c>
      <c r="C554" s="34">
        <f t="shared" si="40"/>
        <v>1.4384174443840914</v>
      </c>
      <c r="D554" s="34">
        <f>SUM(C$21:C554)</f>
        <v>735.88576144825947</v>
      </c>
      <c r="E554" s="34">
        <f t="shared" si="41"/>
        <v>10501.885761448251</v>
      </c>
      <c r="F554" s="34">
        <f>IF(AND(OR(MONTH(A554) = MONTH(A$21), MONTH(A554) = MOD(MONTH(A$21)+6, 12)), DAY(A554) = DAY(A$21)),AVERAGEIF(A$21:A553,"&gt;"&amp; A554 - _xlfn.DAYS(A554,DATE(YEAR(A554),MONTH(A554)-6,DAY(A554))),H$21:H553)*G$3/2,0)</f>
        <v>0</v>
      </c>
      <c r="G554" s="34">
        <f>SUM(F$21:F554)</f>
        <v>494.45491803278685</v>
      </c>
      <c r="H554" s="34">
        <f t="shared" si="42"/>
        <v>10260.454918032787</v>
      </c>
      <c r="I554" s="34">
        <f>IF(AND(MONTH(A554) = MONTH(A$21), DAY(A554) = DAY(A$21)),AVERAGEIF(A$21:A553,"&gt;"&amp; A554 - _xlfn.DAYS(DATE(YEAR(A554)+1,1,1),DATE(YEAR(A554),1,1)),K$21:K553)*G$3,0)</f>
        <v>0</v>
      </c>
      <c r="J554" s="34">
        <f>SUM(I$21:I554)</f>
        <v>488.1401098901099</v>
      </c>
      <c r="K554" s="34">
        <f t="shared" si="43"/>
        <v>10254.14010989011</v>
      </c>
    </row>
    <row r="555" spans="1:11" x14ac:dyDescent="0.25">
      <c r="A555" s="20">
        <f t="shared" si="44"/>
        <v>40713</v>
      </c>
      <c r="B555" s="33">
        <f>_xlfn.IFNA(INDEX('Ein- und Auszahlungen'!B:B,MATCH(A555,'Ein- und Auszahlungen'!A:A,0)),0)</f>
        <v>0</v>
      </c>
      <c r="C555" s="34">
        <f t="shared" si="40"/>
        <v>1.4386144878696236</v>
      </c>
      <c r="D555" s="34">
        <f>SUM(C$21:C555)</f>
        <v>737.32437593612906</v>
      </c>
      <c r="E555" s="34">
        <f t="shared" si="41"/>
        <v>10503.324375936121</v>
      </c>
      <c r="F555" s="34">
        <f>IF(AND(OR(MONTH(A555) = MONTH(A$21), MONTH(A555) = MOD(MONTH(A$21)+6, 12)), DAY(A555) = DAY(A$21)),AVERAGEIF(A$21:A554,"&gt;"&amp; A555 - _xlfn.DAYS(A555,DATE(YEAR(A555),MONTH(A555)-6,DAY(A555))),H$21:H554)*G$3/2,0)</f>
        <v>0</v>
      </c>
      <c r="G555" s="34">
        <f>SUM(F$21:F555)</f>
        <v>494.45491803278685</v>
      </c>
      <c r="H555" s="34">
        <f t="shared" si="42"/>
        <v>10260.454918032787</v>
      </c>
      <c r="I555" s="34">
        <f>IF(AND(MONTH(A555) = MONTH(A$21), DAY(A555) = DAY(A$21)),AVERAGEIF(A$21:A554,"&gt;"&amp; A555 - _xlfn.DAYS(DATE(YEAR(A555)+1,1,1),DATE(YEAR(A555),1,1)),K$21:K554)*G$3,0)</f>
        <v>0</v>
      </c>
      <c r="J555" s="34">
        <f>SUM(I$21:I555)</f>
        <v>488.1401098901099</v>
      </c>
      <c r="K555" s="34">
        <f t="shared" si="43"/>
        <v>10254.14010989011</v>
      </c>
    </row>
    <row r="556" spans="1:11" x14ac:dyDescent="0.25">
      <c r="A556" s="20">
        <f t="shared" si="44"/>
        <v>40714</v>
      </c>
      <c r="B556" s="33">
        <f>_xlfn.IFNA(INDEX('Ein- und Auszahlungen'!B:B,MATCH(A556,'Ein- und Auszahlungen'!A:A,0)),0)</f>
        <v>0</v>
      </c>
      <c r="C556" s="34">
        <f t="shared" si="40"/>
        <v>1.4388115583474139</v>
      </c>
      <c r="D556" s="34">
        <f>SUM(C$21:C556)</f>
        <v>738.76318749447648</v>
      </c>
      <c r="E556" s="34">
        <f t="shared" si="41"/>
        <v>10504.763187494469</v>
      </c>
      <c r="F556" s="34">
        <f>IF(AND(OR(MONTH(A556) = MONTH(A$21), MONTH(A556) = MOD(MONTH(A$21)+6, 12)), DAY(A556) = DAY(A$21)),AVERAGEIF(A$21:A555,"&gt;"&amp; A556 - _xlfn.DAYS(A556,DATE(YEAR(A556),MONTH(A556)-6,DAY(A556))),H$21:H555)*G$3/2,0)</f>
        <v>0</v>
      </c>
      <c r="G556" s="34">
        <f>SUM(F$21:F556)</f>
        <v>494.45491803278685</v>
      </c>
      <c r="H556" s="34">
        <f t="shared" si="42"/>
        <v>10260.454918032787</v>
      </c>
      <c r="I556" s="34">
        <f>IF(AND(MONTH(A556) = MONTH(A$21), DAY(A556) = DAY(A$21)),AVERAGEIF(A$21:A555,"&gt;"&amp; A556 - _xlfn.DAYS(DATE(YEAR(A556)+1,1,1),DATE(YEAR(A556),1,1)),K$21:K555)*G$3,0)</f>
        <v>0</v>
      </c>
      <c r="J556" s="34">
        <f>SUM(I$21:I556)</f>
        <v>488.1401098901099</v>
      </c>
      <c r="K556" s="34">
        <f t="shared" si="43"/>
        <v>10254.14010989011</v>
      </c>
    </row>
    <row r="557" spans="1:11" x14ac:dyDescent="0.25">
      <c r="A557" s="20">
        <f t="shared" si="44"/>
        <v>40715</v>
      </c>
      <c r="B557" s="33">
        <f>_xlfn.IFNA(INDEX('Ein- und Auszahlungen'!B:B,MATCH(A557,'Ein- und Auszahlungen'!A:A,0)),0)</f>
        <v>0</v>
      </c>
      <c r="C557" s="34">
        <f t="shared" si="40"/>
        <v>1.4390086558211603</v>
      </c>
      <c r="D557" s="34">
        <f>SUM(C$21:C557)</f>
        <v>740.2021961502976</v>
      </c>
      <c r="E557" s="34">
        <f t="shared" si="41"/>
        <v>10506.202196150291</v>
      </c>
      <c r="F557" s="34">
        <f>IF(AND(OR(MONTH(A557) = MONTH(A$21), MONTH(A557) = MOD(MONTH(A$21)+6, 12)), DAY(A557) = DAY(A$21)),AVERAGEIF(A$21:A556,"&gt;"&amp; A557 - _xlfn.DAYS(A557,DATE(YEAR(A557),MONTH(A557)-6,DAY(A557))),H$21:H556)*G$3/2,0)</f>
        <v>0</v>
      </c>
      <c r="G557" s="34">
        <f>SUM(F$21:F557)</f>
        <v>494.45491803278685</v>
      </c>
      <c r="H557" s="34">
        <f t="shared" si="42"/>
        <v>10260.454918032787</v>
      </c>
      <c r="I557" s="34">
        <f>IF(AND(MONTH(A557) = MONTH(A$21), DAY(A557) = DAY(A$21)),AVERAGEIF(A$21:A556,"&gt;"&amp; A557 - _xlfn.DAYS(DATE(YEAR(A557)+1,1,1),DATE(YEAR(A557),1,1)),K$21:K556)*G$3,0)</f>
        <v>0</v>
      </c>
      <c r="J557" s="34">
        <f>SUM(I$21:I557)</f>
        <v>488.1401098901099</v>
      </c>
      <c r="K557" s="34">
        <f t="shared" si="43"/>
        <v>10254.14010989011</v>
      </c>
    </row>
    <row r="558" spans="1:11" x14ac:dyDescent="0.25">
      <c r="A558" s="20">
        <f t="shared" si="44"/>
        <v>40716</v>
      </c>
      <c r="B558" s="33">
        <f>_xlfn.IFNA(INDEX('Ein- und Auszahlungen'!B:B,MATCH(A558,'Ein- und Auszahlungen'!A:A,0)),0)</f>
        <v>0</v>
      </c>
      <c r="C558" s="34">
        <f t="shared" si="40"/>
        <v>1.4392057802945604</v>
      </c>
      <c r="D558" s="34">
        <f>SUM(C$21:C558)</f>
        <v>741.64140193059211</v>
      </c>
      <c r="E558" s="34">
        <f t="shared" si="41"/>
        <v>10507.641401930585</v>
      </c>
      <c r="F558" s="34">
        <f>IF(AND(OR(MONTH(A558) = MONTH(A$21), MONTH(A558) = MOD(MONTH(A$21)+6, 12)), DAY(A558) = DAY(A$21)),AVERAGEIF(A$21:A557,"&gt;"&amp; A558 - _xlfn.DAYS(A558,DATE(YEAR(A558),MONTH(A558)-6,DAY(A558))),H$21:H557)*G$3/2,0)</f>
        <v>0</v>
      </c>
      <c r="G558" s="34">
        <f>SUM(F$21:F558)</f>
        <v>494.45491803278685</v>
      </c>
      <c r="H558" s="34">
        <f t="shared" si="42"/>
        <v>10260.454918032787</v>
      </c>
      <c r="I558" s="34">
        <f>IF(AND(MONTH(A558) = MONTH(A$21), DAY(A558) = DAY(A$21)),AVERAGEIF(A$21:A557,"&gt;"&amp; A558 - _xlfn.DAYS(DATE(YEAR(A558)+1,1,1),DATE(YEAR(A558),1,1)),K$21:K557)*G$3,0)</f>
        <v>0</v>
      </c>
      <c r="J558" s="34">
        <f>SUM(I$21:I558)</f>
        <v>488.1401098901099</v>
      </c>
      <c r="K558" s="34">
        <f t="shared" si="43"/>
        <v>10254.14010989011</v>
      </c>
    </row>
    <row r="559" spans="1:11" x14ac:dyDescent="0.25">
      <c r="A559" s="20">
        <f t="shared" si="44"/>
        <v>40717</v>
      </c>
      <c r="B559" s="33">
        <f>_xlfn.IFNA(INDEX('Ein- und Auszahlungen'!B:B,MATCH(A559,'Ein- und Auszahlungen'!A:A,0)),0)</f>
        <v>0</v>
      </c>
      <c r="C559" s="34">
        <f t="shared" si="40"/>
        <v>1.4394029317713128</v>
      </c>
      <c r="D559" s="34">
        <f>SUM(C$21:C559)</f>
        <v>743.08080486236338</v>
      </c>
      <c r="E559" s="34">
        <f t="shared" si="41"/>
        <v>10509.080804862357</v>
      </c>
      <c r="F559" s="34">
        <f>IF(AND(OR(MONTH(A559) = MONTH(A$21), MONTH(A559) = MOD(MONTH(A$21)+6, 12)), DAY(A559) = DAY(A$21)),AVERAGEIF(A$21:A558,"&gt;"&amp; A559 - _xlfn.DAYS(A559,DATE(YEAR(A559),MONTH(A559)-6,DAY(A559))),H$21:H558)*G$3/2,0)</f>
        <v>0</v>
      </c>
      <c r="G559" s="34">
        <f>SUM(F$21:F559)</f>
        <v>494.45491803278685</v>
      </c>
      <c r="H559" s="34">
        <f t="shared" si="42"/>
        <v>10260.454918032787</v>
      </c>
      <c r="I559" s="34">
        <f>IF(AND(MONTH(A559) = MONTH(A$21), DAY(A559) = DAY(A$21)),AVERAGEIF(A$21:A558,"&gt;"&amp; A559 - _xlfn.DAYS(DATE(YEAR(A559)+1,1,1),DATE(YEAR(A559),1,1)),K$21:K558)*G$3,0)</f>
        <v>0</v>
      </c>
      <c r="J559" s="34">
        <f>SUM(I$21:I559)</f>
        <v>488.1401098901099</v>
      </c>
      <c r="K559" s="34">
        <f t="shared" si="43"/>
        <v>10254.14010989011</v>
      </c>
    </row>
    <row r="560" spans="1:11" x14ac:dyDescent="0.25">
      <c r="A560" s="20">
        <f t="shared" si="44"/>
        <v>40718</v>
      </c>
      <c r="B560" s="33">
        <f>_xlfn.IFNA(INDEX('Ein- und Auszahlungen'!B:B,MATCH(A560,'Ein- und Auszahlungen'!A:A,0)),0)</f>
        <v>0</v>
      </c>
      <c r="C560" s="34">
        <f t="shared" si="40"/>
        <v>1.4396001102551175</v>
      </c>
      <c r="D560" s="34">
        <f>SUM(C$21:C560)</f>
        <v>744.52040497261851</v>
      </c>
      <c r="E560" s="34">
        <f t="shared" si="41"/>
        <v>10510.520404972613</v>
      </c>
      <c r="F560" s="34">
        <f>IF(AND(OR(MONTH(A560) = MONTH(A$21), MONTH(A560) = MOD(MONTH(A$21)+6, 12)), DAY(A560) = DAY(A$21)),AVERAGEIF(A$21:A559,"&gt;"&amp; A560 - _xlfn.DAYS(A560,DATE(YEAR(A560),MONTH(A560)-6,DAY(A560))),H$21:H559)*G$3/2,0)</f>
        <v>0</v>
      </c>
      <c r="G560" s="34">
        <f>SUM(F$21:F560)</f>
        <v>494.45491803278685</v>
      </c>
      <c r="H560" s="34">
        <f t="shared" si="42"/>
        <v>10260.454918032787</v>
      </c>
      <c r="I560" s="34">
        <f>IF(AND(MONTH(A560) = MONTH(A$21), DAY(A560) = DAY(A$21)),AVERAGEIF(A$21:A559,"&gt;"&amp; A560 - _xlfn.DAYS(DATE(YEAR(A560)+1,1,1),DATE(YEAR(A560),1,1)),K$21:K559)*G$3,0)</f>
        <v>0</v>
      </c>
      <c r="J560" s="34">
        <f>SUM(I$21:I560)</f>
        <v>488.1401098901099</v>
      </c>
      <c r="K560" s="34">
        <f t="shared" si="43"/>
        <v>10254.14010989011</v>
      </c>
    </row>
    <row r="561" spans="1:11" x14ac:dyDescent="0.25">
      <c r="A561" s="20">
        <f t="shared" si="44"/>
        <v>40719</v>
      </c>
      <c r="B561" s="33">
        <f>_xlfn.IFNA(INDEX('Ein- und Auszahlungen'!B:B,MATCH(A561,'Ein- und Auszahlungen'!A:A,0)),0)</f>
        <v>0</v>
      </c>
      <c r="C561" s="34">
        <f t="shared" si="40"/>
        <v>1.4397973157496731</v>
      </c>
      <c r="D561" s="34">
        <f>SUM(C$21:C561)</f>
        <v>745.96020228836824</v>
      </c>
      <c r="E561" s="34">
        <f t="shared" si="41"/>
        <v>10511.960202288363</v>
      </c>
      <c r="F561" s="34">
        <f>IF(AND(OR(MONTH(A561) = MONTH(A$21), MONTH(A561) = MOD(MONTH(A$21)+6, 12)), DAY(A561) = DAY(A$21)),AVERAGEIF(A$21:A560,"&gt;"&amp; A561 - _xlfn.DAYS(A561,DATE(YEAR(A561),MONTH(A561)-6,DAY(A561))),H$21:H560)*G$3/2,0)</f>
        <v>0</v>
      </c>
      <c r="G561" s="34">
        <f>SUM(F$21:F561)</f>
        <v>494.45491803278685</v>
      </c>
      <c r="H561" s="34">
        <f t="shared" si="42"/>
        <v>10260.454918032787</v>
      </c>
      <c r="I561" s="34">
        <f>IF(AND(MONTH(A561) = MONTH(A$21), DAY(A561) = DAY(A$21)),AVERAGEIF(A$21:A560,"&gt;"&amp; A561 - _xlfn.DAYS(DATE(YEAR(A561)+1,1,1),DATE(YEAR(A561),1,1)),K$21:K560)*G$3,0)</f>
        <v>0</v>
      </c>
      <c r="J561" s="34">
        <f>SUM(I$21:I561)</f>
        <v>488.1401098901099</v>
      </c>
      <c r="K561" s="34">
        <f t="shared" si="43"/>
        <v>10254.14010989011</v>
      </c>
    </row>
    <row r="562" spans="1:11" x14ac:dyDescent="0.25">
      <c r="A562" s="20">
        <f t="shared" si="44"/>
        <v>40720</v>
      </c>
      <c r="B562" s="33">
        <f>_xlfn.IFNA(INDEX('Ein- und Auszahlungen'!B:B,MATCH(A562,'Ein- und Auszahlungen'!A:A,0)),0)</f>
        <v>0</v>
      </c>
      <c r="C562" s="34">
        <f t="shared" si="40"/>
        <v>1.4399945482586798</v>
      </c>
      <c r="D562" s="34">
        <f>SUM(C$21:C562)</f>
        <v>747.40019683662695</v>
      </c>
      <c r="E562" s="34">
        <f t="shared" si="41"/>
        <v>10513.400196836621</v>
      </c>
      <c r="F562" s="34">
        <f>IF(AND(OR(MONTH(A562) = MONTH(A$21), MONTH(A562) = MOD(MONTH(A$21)+6, 12)), DAY(A562) = DAY(A$21)),AVERAGEIF(A$21:A561,"&gt;"&amp; A562 - _xlfn.DAYS(A562,DATE(YEAR(A562),MONTH(A562)-6,DAY(A562))),H$21:H561)*G$3/2,0)</f>
        <v>0</v>
      </c>
      <c r="G562" s="34">
        <f>SUM(F$21:F562)</f>
        <v>494.45491803278685</v>
      </c>
      <c r="H562" s="34">
        <f t="shared" si="42"/>
        <v>10260.454918032787</v>
      </c>
      <c r="I562" s="34">
        <f>IF(AND(MONTH(A562) = MONTH(A$21), DAY(A562) = DAY(A$21)),AVERAGEIF(A$21:A561,"&gt;"&amp; A562 - _xlfn.DAYS(DATE(YEAR(A562)+1,1,1),DATE(YEAR(A562),1,1)),K$21:K561)*G$3,0)</f>
        <v>0</v>
      </c>
      <c r="J562" s="34">
        <f>SUM(I$21:I562)</f>
        <v>488.1401098901099</v>
      </c>
      <c r="K562" s="34">
        <f t="shared" si="43"/>
        <v>10254.14010989011</v>
      </c>
    </row>
    <row r="563" spans="1:11" x14ac:dyDescent="0.25">
      <c r="A563" s="20">
        <f t="shared" si="44"/>
        <v>40721</v>
      </c>
      <c r="B563" s="33">
        <f>_xlfn.IFNA(INDEX('Ein- und Auszahlungen'!B:B,MATCH(A563,'Ein- und Auszahlungen'!A:A,0)),0)</f>
        <v>0</v>
      </c>
      <c r="C563" s="34">
        <f t="shared" si="40"/>
        <v>1.4401918077858387</v>
      </c>
      <c r="D563" s="34">
        <f>SUM(C$21:C563)</f>
        <v>748.84038864441277</v>
      </c>
      <c r="E563" s="34">
        <f t="shared" si="41"/>
        <v>10514.840388644407</v>
      </c>
      <c r="F563" s="34">
        <f>IF(AND(OR(MONTH(A563) = MONTH(A$21), MONTH(A563) = MOD(MONTH(A$21)+6, 12)), DAY(A563) = DAY(A$21)),AVERAGEIF(A$21:A562,"&gt;"&amp; A563 - _xlfn.DAYS(A563,DATE(YEAR(A563),MONTH(A563)-6,DAY(A563))),H$21:H562)*G$3/2,0)</f>
        <v>0</v>
      </c>
      <c r="G563" s="34">
        <f>SUM(F$21:F563)</f>
        <v>494.45491803278685</v>
      </c>
      <c r="H563" s="34">
        <f t="shared" si="42"/>
        <v>10260.454918032787</v>
      </c>
      <c r="I563" s="34">
        <f>IF(AND(MONTH(A563) = MONTH(A$21), DAY(A563) = DAY(A$21)),AVERAGEIF(A$21:A562,"&gt;"&amp; A563 - _xlfn.DAYS(DATE(YEAR(A563)+1,1,1),DATE(YEAR(A563),1,1)),K$21:K562)*G$3,0)</f>
        <v>0</v>
      </c>
      <c r="J563" s="34">
        <f>SUM(I$21:I563)</f>
        <v>488.1401098901099</v>
      </c>
      <c r="K563" s="34">
        <f t="shared" si="43"/>
        <v>10254.14010989011</v>
      </c>
    </row>
    <row r="564" spans="1:11" x14ac:dyDescent="0.25">
      <c r="A564" s="20">
        <f t="shared" si="44"/>
        <v>40722</v>
      </c>
      <c r="B564" s="33">
        <f>_xlfn.IFNA(INDEX('Ein- und Auszahlungen'!B:B,MATCH(A564,'Ein- und Auszahlungen'!A:A,0)),0)</f>
        <v>0</v>
      </c>
      <c r="C564" s="34">
        <f t="shared" si="40"/>
        <v>1.4403890943348503</v>
      </c>
      <c r="D564" s="34">
        <f>SUM(C$21:C564)</f>
        <v>750.28077773874759</v>
      </c>
      <c r="E564" s="34">
        <f t="shared" si="41"/>
        <v>10516.280777738741</v>
      </c>
      <c r="F564" s="34">
        <f>IF(AND(OR(MONTH(A564) = MONTH(A$21), MONTH(A564) = MOD(MONTH(A$21)+6, 12)), DAY(A564) = DAY(A$21)),AVERAGEIF(A$21:A563,"&gt;"&amp; A564 - _xlfn.DAYS(A564,DATE(YEAR(A564),MONTH(A564)-6,DAY(A564))),H$21:H563)*G$3/2,0)</f>
        <v>0</v>
      </c>
      <c r="G564" s="34">
        <f>SUM(F$21:F564)</f>
        <v>494.45491803278685</v>
      </c>
      <c r="H564" s="34">
        <f t="shared" si="42"/>
        <v>10260.454918032787</v>
      </c>
      <c r="I564" s="34">
        <f>IF(AND(MONTH(A564) = MONTH(A$21), DAY(A564) = DAY(A$21)),AVERAGEIF(A$21:A563,"&gt;"&amp; A564 - _xlfn.DAYS(DATE(YEAR(A564)+1,1,1),DATE(YEAR(A564),1,1)),K$21:K563)*G$3,0)</f>
        <v>0</v>
      </c>
      <c r="J564" s="34">
        <f>SUM(I$21:I564)</f>
        <v>488.1401098901099</v>
      </c>
      <c r="K564" s="34">
        <f t="shared" si="43"/>
        <v>10254.14010989011</v>
      </c>
    </row>
    <row r="565" spans="1:11" x14ac:dyDescent="0.25">
      <c r="A565" s="20">
        <f t="shared" si="44"/>
        <v>40723</v>
      </c>
      <c r="B565" s="33">
        <f>_xlfn.IFNA(INDEX('Ein- und Auszahlungen'!B:B,MATCH(A565,'Ein- und Auszahlungen'!A:A,0)),0)</f>
        <v>0</v>
      </c>
      <c r="C565" s="34">
        <f t="shared" si="40"/>
        <v>1.4405864079094166</v>
      </c>
      <c r="D565" s="34">
        <f>SUM(C$21:C565)</f>
        <v>751.72136414665704</v>
      </c>
      <c r="E565" s="34">
        <f t="shared" si="41"/>
        <v>10517.72136414665</v>
      </c>
      <c r="F565" s="34">
        <f>IF(AND(OR(MONTH(A565) = MONTH(A$21), MONTH(A565) = MOD(MONTH(A$21)+6, 12)), DAY(A565) = DAY(A$21)),AVERAGEIF(A$21:A564,"&gt;"&amp; A565 - _xlfn.DAYS(A565,DATE(YEAR(A565),MONTH(A565)-6,DAY(A565))),H$21:H564)*G$3/2,0)</f>
        <v>0</v>
      </c>
      <c r="G565" s="34">
        <f>SUM(F$21:F565)</f>
        <v>494.45491803278685</v>
      </c>
      <c r="H565" s="34">
        <f t="shared" si="42"/>
        <v>10260.454918032787</v>
      </c>
      <c r="I565" s="34">
        <f>IF(AND(MONTH(A565) = MONTH(A$21), DAY(A565) = DAY(A$21)),AVERAGEIF(A$21:A564,"&gt;"&amp; A565 - _xlfn.DAYS(DATE(YEAR(A565)+1,1,1),DATE(YEAR(A565),1,1)),K$21:K564)*G$3,0)</f>
        <v>0</v>
      </c>
      <c r="J565" s="34">
        <f>SUM(I$21:I565)</f>
        <v>488.1401098901099</v>
      </c>
      <c r="K565" s="34">
        <f t="shared" si="43"/>
        <v>10254.14010989011</v>
      </c>
    </row>
    <row r="566" spans="1:11" x14ac:dyDescent="0.25">
      <c r="A566" s="20">
        <f t="shared" si="44"/>
        <v>40724</v>
      </c>
      <c r="B566" s="33">
        <f>_xlfn.IFNA(INDEX('Ein- und Auszahlungen'!B:B,MATCH(A566,'Ein- und Auszahlungen'!A:A,0)),0)</f>
        <v>0</v>
      </c>
      <c r="C566" s="34">
        <f t="shared" si="40"/>
        <v>1.4407837485132398</v>
      </c>
      <c r="D566" s="34">
        <f>SUM(C$21:C566)</f>
        <v>753.16214789517028</v>
      </c>
      <c r="E566" s="34">
        <f t="shared" si="41"/>
        <v>10519.162147895162</v>
      </c>
      <c r="F566" s="34">
        <f>IF(AND(OR(MONTH(A566) = MONTH(A$21), MONTH(A566) = MOD(MONTH(A$21)+6, 12)), DAY(A566) = DAY(A$21)),AVERAGEIF(A$21:A565,"&gt;"&amp; A566 - _xlfn.DAYS(A566,DATE(YEAR(A566),MONTH(A566)-6,DAY(A566))),H$21:H565)*G$3/2,0)</f>
        <v>0</v>
      </c>
      <c r="G566" s="34">
        <f>SUM(F$21:F566)</f>
        <v>494.45491803278685</v>
      </c>
      <c r="H566" s="34">
        <f t="shared" si="42"/>
        <v>10260.454918032787</v>
      </c>
      <c r="I566" s="34">
        <f>IF(AND(MONTH(A566) = MONTH(A$21), DAY(A566) = DAY(A$21)),AVERAGEIF(A$21:A565,"&gt;"&amp; A566 - _xlfn.DAYS(DATE(YEAR(A566)+1,1,1),DATE(YEAR(A566),1,1)),K$21:K565)*G$3,0)</f>
        <v>0</v>
      </c>
      <c r="J566" s="34">
        <f>SUM(I$21:I566)</f>
        <v>488.1401098901099</v>
      </c>
      <c r="K566" s="34">
        <f t="shared" si="43"/>
        <v>10254.14010989011</v>
      </c>
    </row>
    <row r="567" spans="1:11" x14ac:dyDescent="0.25">
      <c r="A567" s="20">
        <f t="shared" si="44"/>
        <v>40725</v>
      </c>
      <c r="B567" s="33">
        <f>_xlfn.IFNA(INDEX('Ein- und Auszahlungen'!B:B,MATCH(A567,'Ein- und Auszahlungen'!A:A,0)),0)</f>
        <v>0</v>
      </c>
      <c r="C567" s="34">
        <f t="shared" si="40"/>
        <v>1.4409811161500223</v>
      </c>
      <c r="D567" s="34">
        <f>SUM(C$21:C567)</f>
        <v>754.60312901132033</v>
      </c>
      <c r="E567" s="34">
        <f t="shared" si="41"/>
        <v>10520.603129011311</v>
      </c>
      <c r="F567" s="34">
        <f>IF(AND(OR(MONTH(A567) = MONTH(A$21), MONTH(A567) = MOD(MONTH(A$21)+6, 12)), DAY(A567) = DAY(A$21)),AVERAGEIF(A$21:A566,"&gt;"&amp; A567 - _xlfn.DAYS(A567,DATE(YEAR(A567),MONTH(A567)-6,DAY(A567))),H$21:H566)*G$3/2,0)</f>
        <v>252.69970628415231</v>
      </c>
      <c r="G567" s="34">
        <f>SUM(F$21:F567)</f>
        <v>747.15462431693913</v>
      </c>
      <c r="H567" s="34">
        <f t="shared" si="42"/>
        <v>10513.15462431694</v>
      </c>
      <c r="I567" s="34">
        <f>IF(AND(MONTH(A567) = MONTH(A$21), DAY(A567) = DAY(A$21)),AVERAGEIF(A$21:A566,"&gt;"&amp; A567 - _xlfn.DAYS(DATE(YEAR(A567)+1,1,1),DATE(YEAR(A567),1,1)),K$21:K566)*G$3,0)</f>
        <v>0</v>
      </c>
      <c r="J567" s="34">
        <f>SUM(I$21:I567)</f>
        <v>488.1401098901099</v>
      </c>
      <c r="K567" s="34">
        <f t="shared" si="43"/>
        <v>10254.14010989011</v>
      </c>
    </row>
    <row r="568" spans="1:11" x14ac:dyDescent="0.25">
      <c r="A568" s="20">
        <f t="shared" si="44"/>
        <v>40726</v>
      </c>
      <c r="B568" s="33">
        <f>_xlfn.IFNA(INDEX('Ein- und Auszahlungen'!B:B,MATCH(A568,'Ein- und Auszahlungen'!A:A,0)),0)</f>
        <v>0</v>
      </c>
      <c r="C568" s="34">
        <f t="shared" si="40"/>
        <v>1.4411785108234676</v>
      </c>
      <c r="D568" s="34">
        <f>SUM(C$21:C568)</f>
        <v>756.04430752214375</v>
      </c>
      <c r="E568" s="34">
        <f t="shared" si="41"/>
        <v>10522.044307522136</v>
      </c>
      <c r="F568" s="34">
        <f>IF(AND(OR(MONTH(A568) = MONTH(A$21), MONTH(A568) = MOD(MONTH(A$21)+6, 12)), DAY(A568) = DAY(A$21)),AVERAGEIF(A$21:A567,"&gt;"&amp; A568 - _xlfn.DAYS(A568,DATE(YEAR(A568),MONTH(A568)-6,DAY(A568))),H$21:H567)*G$3/2,0)</f>
        <v>0</v>
      </c>
      <c r="G568" s="34">
        <f>SUM(F$21:F568)</f>
        <v>747.15462431693913</v>
      </c>
      <c r="H568" s="34">
        <f t="shared" si="42"/>
        <v>10513.15462431694</v>
      </c>
      <c r="I568" s="34">
        <f>IF(AND(MONTH(A568) = MONTH(A$21), DAY(A568) = DAY(A$21)),AVERAGEIF(A$21:A567,"&gt;"&amp; A568 - _xlfn.DAYS(DATE(YEAR(A568)+1,1,1),DATE(YEAR(A568),1,1)),K$21:K567)*G$3,0)</f>
        <v>0</v>
      </c>
      <c r="J568" s="34">
        <f>SUM(I$21:I568)</f>
        <v>488.1401098901099</v>
      </c>
      <c r="K568" s="34">
        <f t="shared" si="43"/>
        <v>10254.14010989011</v>
      </c>
    </row>
    <row r="569" spans="1:11" x14ac:dyDescent="0.25">
      <c r="A569" s="20">
        <f t="shared" si="44"/>
        <v>40727</v>
      </c>
      <c r="B569" s="33">
        <f>_xlfn.IFNA(INDEX('Ein- und Auszahlungen'!B:B,MATCH(A569,'Ein- und Auszahlungen'!A:A,0)),0)</f>
        <v>0</v>
      </c>
      <c r="C569" s="34">
        <f t="shared" si="40"/>
        <v>1.4413759325372788</v>
      </c>
      <c r="D569" s="34">
        <f>SUM(C$21:C569)</f>
        <v>757.48568345468107</v>
      </c>
      <c r="E569" s="34">
        <f t="shared" si="41"/>
        <v>10523.485683454674</v>
      </c>
      <c r="F569" s="34">
        <f>IF(AND(OR(MONTH(A569) = MONTH(A$21), MONTH(A569) = MOD(MONTH(A$21)+6, 12)), DAY(A569) = DAY(A$21)),AVERAGEIF(A$21:A568,"&gt;"&amp; A569 - _xlfn.DAYS(A569,DATE(YEAR(A569),MONTH(A569)-6,DAY(A569))),H$21:H568)*G$3/2,0)</f>
        <v>0</v>
      </c>
      <c r="G569" s="34">
        <f>SUM(F$21:F569)</f>
        <v>747.15462431693913</v>
      </c>
      <c r="H569" s="34">
        <f t="shared" si="42"/>
        <v>10513.15462431694</v>
      </c>
      <c r="I569" s="34">
        <f>IF(AND(MONTH(A569) = MONTH(A$21), DAY(A569) = DAY(A$21)),AVERAGEIF(A$21:A568,"&gt;"&amp; A569 - _xlfn.DAYS(DATE(YEAR(A569)+1,1,1),DATE(YEAR(A569),1,1)),K$21:K568)*G$3,0)</f>
        <v>0</v>
      </c>
      <c r="J569" s="34">
        <f>SUM(I$21:I569)</f>
        <v>488.1401098901099</v>
      </c>
      <c r="K569" s="34">
        <f t="shared" si="43"/>
        <v>10254.14010989011</v>
      </c>
    </row>
    <row r="570" spans="1:11" x14ac:dyDescent="0.25">
      <c r="A570" s="20">
        <f t="shared" si="44"/>
        <v>40728</v>
      </c>
      <c r="B570" s="33">
        <f>_xlfn.IFNA(INDEX('Ein- und Auszahlungen'!B:B,MATCH(A570,'Ein- und Auszahlungen'!A:A,0)),0)</f>
        <v>0</v>
      </c>
      <c r="C570" s="34">
        <f t="shared" si="40"/>
        <v>1.4415733812951608</v>
      </c>
      <c r="D570" s="34">
        <f>SUM(C$21:C570)</f>
        <v>758.92725683597621</v>
      </c>
      <c r="E570" s="34">
        <f t="shared" si="41"/>
        <v>10524.927256835968</v>
      </c>
      <c r="F570" s="34">
        <f>IF(AND(OR(MONTH(A570) = MONTH(A$21), MONTH(A570) = MOD(MONTH(A$21)+6, 12)), DAY(A570) = DAY(A$21)),AVERAGEIF(A$21:A569,"&gt;"&amp; A570 - _xlfn.DAYS(A570,DATE(YEAR(A570),MONTH(A570)-6,DAY(A570))),H$21:H569)*G$3/2,0)</f>
        <v>0</v>
      </c>
      <c r="G570" s="34">
        <f>SUM(F$21:F570)</f>
        <v>747.15462431693913</v>
      </c>
      <c r="H570" s="34">
        <f t="shared" si="42"/>
        <v>10513.15462431694</v>
      </c>
      <c r="I570" s="34">
        <f>IF(AND(MONTH(A570) = MONTH(A$21), DAY(A570) = DAY(A$21)),AVERAGEIF(A$21:A569,"&gt;"&amp; A570 - _xlfn.DAYS(DATE(YEAR(A570)+1,1,1),DATE(YEAR(A570),1,1)),K$21:K569)*G$3,0)</f>
        <v>0</v>
      </c>
      <c r="J570" s="34">
        <f>SUM(I$21:I570)</f>
        <v>488.1401098901099</v>
      </c>
      <c r="K570" s="34">
        <f t="shared" si="43"/>
        <v>10254.14010989011</v>
      </c>
    </row>
    <row r="571" spans="1:11" x14ac:dyDescent="0.25">
      <c r="A571" s="20">
        <f t="shared" si="44"/>
        <v>40729</v>
      </c>
      <c r="B571" s="33">
        <f>_xlfn.IFNA(INDEX('Ein- und Auszahlungen'!B:B,MATCH(A571,'Ein- und Auszahlungen'!A:A,0)),0)</f>
        <v>0</v>
      </c>
      <c r="C571" s="34">
        <f t="shared" si="40"/>
        <v>1.4417708571008179</v>
      </c>
      <c r="D571" s="34">
        <f>SUM(C$21:C571)</f>
        <v>760.36902769307699</v>
      </c>
      <c r="E571" s="34">
        <f t="shared" si="41"/>
        <v>10526.369027693068</v>
      </c>
      <c r="F571" s="34">
        <f>IF(AND(OR(MONTH(A571) = MONTH(A$21), MONTH(A571) = MOD(MONTH(A$21)+6, 12)), DAY(A571) = DAY(A$21)),AVERAGEIF(A$21:A570,"&gt;"&amp; A571 - _xlfn.DAYS(A571,DATE(YEAR(A571),MONTH(A571)-6,DAY(A571))),H$21:H570)*G$3/2,0)</f>
        <v>0</v>
      </c>
      <c r="G571" s="34">
        <f>SUM(F$21:F571)</f>
        <v>747.15462431693913</v>
      </c>
      <c r="H571" s="34">
        <f t="shared" si="42"/>
        <v>10513.15462431694</v>
      </c>
      <c r="I571" s="34">
        <f>IF(AND(MONTH(A571) = MONTH(A$21), DAY(A571) = DAY(A$21)),AVERAGEIF(A$21:A570,"&gt;"&amp; A571 - _xlfn.DAYS(DATE(YEAR(A571)+1,1,1),DATE(YEAR(A571),1,1)),K$21:K570)*G$3,0)</f>
        <v>0</v>
      </c>
      <c r="J571" s="34">
        <f>SUM(I$21:I571)</f>
        <v>488.1401098901099</v>
      </c>
      <c r="K571" s="34">
        <f t="shared" si="43"/>
        <v>10254.14010989011</v>
      </c>
    </row>
    <row r="572" spans="1:11" x14ac:dyDescent="0.25">
      <c r="A572" s="20">
        <f t="shared" si="44"/>
        <v>40730</v>
      </c>
      <c r="B572" s="33">
        <f>_xlfn.IFNA(INDEX('Ein- und Auszahlungen'!B:B,MATCH(A572,'Ein- und Auszahlungen'!A:A,0)),0)</f>
        <v>0</v>
      </c>
      <c r="C572" s="34">
        <f t="shared" si="40"/>
        <v>1.4419683599579547</v>
      </c>
      <c r="D572" s="34">
        <f>SUM(C$21:C572)</f>
        <v>761.81099605303496</v>
      </c>
      <c r="E572" s="34">
        <f t="shared" si="41"/>
        <v>10527.810996053026</v>
      </c>
      <c r="F572" s="34">
        <f>IF(AND(OR(MONTH(A572) = MONTH(A$21), MONTH(A572) = MOD(MONTH(A$21)+6, 12)), DAY(A572) = DAY(A$21)),AVERAGEIF(A$21:A571,"&gt;"&amp; A572 - _xlfn.DAYS(A572,DATE(YEAR(A572),MONTH(A572)-6,DAY(A572))),H$21:H571)*G$3/2,0)</f>
        <v>0</v>
      </c>
      <c r="G572" s="34">
        <f>SUM(F$21:F572)</f>
        <v>747.15462431693913</v>
      </c>
      <c r="H572" s="34">
        <f t="shared" si="42"/>
        <v>10513.15462431694</v>
      </c>
      <c r="I572" s="34">
        <f>IF(AND(MONTH(A572) = MONTH(A$21), DAY(A572) = DAY(A$21)),AVERAGEIF(A$21:A571,"&gt;"&amp; A572 - _xlfn.DAYS(DATE(YEAR(A572)+1,1,1),DATE(YEAR(A572),1,1)),K$21:K571)*G$3,0)</f>
        <v>0</v>
      </c>
      <c r="J572" s="34">
        <f>SUM(I$21:I572)</f>
        <v>488.1401098901099</v>
      </c>
      <c r="K572" s="34">
        <f t="shared" si="43"/>
        <v>10254.14010989011</v>
      </c>
    </row>
    <row r="573" spans="1:11" x14ac:dyDescent="0.25">
      <c r="A573" s="20">
        <f t="shared" si="44"/>
        <v>40731</v>
      </c>
      <c r="B573" s="33">
        <f>_xlfn.IFNA(INDEX('Ein- und Auszahlungen'!B:B,MATCH(A573,'Ein- und Auszahlungen'!A:A,0)),0)</f>
        <v>0</v>
      </c>
      <c r="C573" s="34">
        <f t="shared" si="40"/>
        <v>1.4421658898702776</v>
      </c>
      <c r="D573" s="34">
        <f>SUM(C$21:C573)</f>
        <v>763.25316194290519</v>
      </c>
      <c r="E573" s="34">
        <f t="shared" si="41"/>
        <v>10529.253161942896</v>
      </c>
      <c r="F573" s="34">
        <f>IF(AND(OR(MONTH(A573) = MONTH(A$21), MONTH(A573) = MOD(MONTH(A$21)+6, 12)), DAY(A573) = DAY(A$21)),AVERAGEIF(A$21:A572,"&gt;"&amp; A573 - _xlfn.DAYS(A573,DATE(YEAR(A573),MONTH(A573)-6,DAY(A573))),H$21:H572)*G$3/2,0)</f>
        <v>0</v>
      </c>
      <c r="G573" s="34">
        <f>SUM(F$21:F573)</f>
        <v>747.15462431693913</v>
      </c>
      <c r="H573" s="34">
        <f t="shared" si="42"/>
        <v>10513.15462431694</v>
      </c>
      <c r="I573" s="34">
        <f>IF(AND(MONTH(A573) = MONTH(A$21), DAY(A573) = DAY(A$21)),AVERAGEIF(A$21:A572,"&gt;"&amp; A573 - _xlfn.DAYS(DATE(YEAR(A573)+1,1,1),DATE(YEAR(A573),1,1)),K$21:K572)*G$3,0)</f>
        <v>0</v>
      </c>
      <c r="J573" s="34">
        <f>SUM(I$21:I573)</f>
        <v>488.1401098901099</v>
      </c>
      <c r="K573" s="34">
        <f t="shared" si="43"/>
        <v>10254.14010989011</v>
      </c>
    </row>
    <row r="574" spans="1:11" x14ac:dyDescent="0.25">
      <c r="A574" s="20">
        <f t="shared" si="44"/>
        <v>40732</v>
      </c>
      <c r="B574" s="33">
        <f>_xlfn.IFNA(INDEX('Ein- und Auszahlungen'!B:B,MATCH(A574,'Ein- und Auszahlungen'!A:A,0)),0)</f>
        <v>0</v>
      </c>
      <c r="C574" s="34">
        <f t="shared" si="40"/>
        <v>1.4423634468414925</v>
      </c>
      <c r="D574" s="34">
        <f>SUM(C$21:C574)</f>
        <v>764.69552538974665</v>
      </c>
      <c r="E574" s="34">
        <f t="shared" si="41"/>
        <v>10530.695525389738</v>
      </c>
      <c r="F574" s="34">
        <f>IF(AND(OR(MONTH(A574) = MONTH(A$21), MONTH(A574) = MOD(MONTH(A$21)+6, 12)), DAY(A574) = DAY(A$21)),AVERAGEIF(A$21:A573,"&gt;"&amp; A574 - _xlfn.DAYS(A574,DATE(YEAR(A574),MONTH(A574)-6,DAY(A574))),H$21:H573)*G$3/2,0)</f>
        <v>0</v>
      </c>
      <c r="G574" s="34">
        <f>SUM(F$21:F574)</f>
        <v>747.15462431693913</v>
      </c>
      <c r="H574" s="34">
        <f t="shared" si="42"/>
        <v>10513.15462431694</v>
      </c>
      <c r="I574" s="34">
        <f>IF(AND(MONTH(A574) = MONTH(A$21), DAY(A574) = DAY(A$21)),AVERAGEIF(A$21:A573,"&gt;"&amp; A574 - _xlfn.DAYS(DATE(YEAR(A574)+1,1,1),DATE(YEAR(A574),1,1)),K$21:K573)*G$3,0)</f>
        <v>0</v>
      </c>
      <c r="J574" s="34">
        <f>SUM(I$21:I574)</f>
        <v>488.1401098901099</v>
      </c>
      <c r="K574" s="34">
        <f t="shared" si="43"/>
        <v>10254.14010989011</v>
      </c>
    </row>
    <row r="575" spans="1:11" x14ac:dyDescent="0.25">
      <c r="A575" s="20">
        <f t="shared" si="44"/>
        <v>40733</v>
      </c>
      <c r="B575" s="33">
        <f>_xlfn.IFNA(INDEX('Ein- und Auszahlungen'!B:B,MATCH(A575,'Ein- und Auszahlungen'!A:A,0)),0)</f>
        <v>0</v>
      </c>
      <c r="C575" s="34">
        <f t="shared" si="40"/>
        <v>1.4425610308753065</v>
      </c>
      <c r="D575" s="34">
        <f>SUM(C$21:C575)</f>
        <v>766.1380864206219</v>
      </c>
      <c r="E575" s="34">
        <f t="shared" si="41"/>
        <v>10532.138086420613</v>
      </c>
      <c r="F575" s="34">
        <f>IF(AND(OR(MONTH(A575) = MONTH(A$21), MONTH(A575) = MOD(MONTH(A$21)+6, 12)), DAY(A575) = DAY(A$21)),AVERAGEIF(A$21:A574,"&gt;"&amp; A575 - _xlfn.DAYS(A575,DATE(YEAR(A575),MONTH(A575)-6,DAY(A575))),H$21:H574)*G$3/2,0)</f>
        <v>0</v>
      </c>
      <c r="G575" s="34">
        <f>SUM(F$21:F575)</f>
        <v>747.15462431693913</v>
      </c>
      <c r="H575" s="34">
        <f t="shared" si="42"/>
        <v>10513.15462431694</v>
      </c>
      <c r="I575" s="34">
        <f>IF(AND(MONTH(A575) = MONTH(A$21), DAY(A575) = DAY(A$21)),AVERAGEIF(A$21:A574,"&gt;"&amp; A575 - _xlfn.DAYS(DATE(YEAR(A575)+1,1,1),DATE(YEAR(A575),1,1)),K$21:K574)*G$3,0)</f>
        <v>0</v>
      </c>
      <c r="J575" s="34">
        <f>SUM(I$21:I575)</f>
        <v>488.1401098901099</v>
      </c>
      <c r="K575" s="34">
        <f t="shared" si="43"/>
        <v>10254.14010989011</v>
      </c>
    </row>
    <row r="576" spans="1:11" x14ac:dyDescent="0.25">
      <c r="A576" s="20">
        <f t="shared" si="44"/>
        <v>40734</v>
      </c>
      <c r="B576" s="33">
        <f>_xlfn.IFNA(INDEX('Ein- und Auszahlungen'!B:B,MATCH(A576,'Ein- und Auszahlungen'!A:A,0)),0)</f>
        <v>0</v>
      </c>
      <c r="C576" s="34">
        <f t="shared" si="40"/>
        <v>1.4427586419754266</v>
      </c>
      <c r="D576" s="34">
        <f>SUM(C$21:C576)</f>
        <v>767.58084506259729</v>
      </c>
      <c r="E576" s="34">
        <f t="shared" si="41"/>
        <v>10533.580845062588</v>
      </c>
      <c r="F576" s="34">
        <f>IF(AND(OR(MONTH(A576) = MONTH(A$21), MONTH(A576) = MOD(MONTH(A$21)+6, 12)), DAY(A576) = DAY(A$21)),AVERAGEIF(A$21:A575,"&gt;"&amp; A576 - _xlfn.DAYS(A576,DATE(YEAR(A576),MONTH(A576)-6,DAY(A576))),H$21:H575)*G$3/2,0)</f>
        <v>0</v>
      </c>
      <c r="G576" s="34">
        <f>SUM(F$21:F576)</f>
        <v>747.15462431693913</v>
      </c>
      <c r="H576" s="34">
        <f t="shared" si="42"/>
        <v>10513.15462431694</v>
      </c>
      <c r="I576" s="34">
        <f>IF(AND(MONTH(A576) = MONTH(A$21), DAY(A576) = DAY(A$21)),AVERAGEIF(A$21:A575,"&gt;"&amp; A576 - _xlfn.DAYS(DATE(YEAR(A576)+1,1,1),DATE(YEAR(A576),1,1)),K$21:K575)*G$3,0)</f>
        <v>0</v>
      </c>
      <c r="J576" s="34">
        <f>SUM(I$21:I576)</f>
        <v>488.1401098901099</v>
      </c>
      <c r="K576" s="34">
        <f t="shared" si="43"/>
        <v>10254.14010989011</v>
      </c>
    </row>
    <row r="577" spans="1:11" x14ac:dyDescent="0.25">
      <c r="A577" s="20">
        <f t="shared" si="44"/>
        <v>40735</v>
      </c>
      <c r="B577" s="33">
        <f>_xlfn.IFNA(INDEX('Ein- und Auszahlungen'!B:B,MATCH(A577,'Ein- und Auszahlungen'!A:A,0)),0)</f>
        <v>0</v>
      </c>
      <c r="C577" s="34">
        <f t="shared" si="40"/>
        <v>1.44295628014556</v>
      </c>
      <c r="D577" s="34">
        <f>SUM(C$21:C577)</f>
        <v>769.0238013427429</v>
      </c>
      <c r="E577" s="34">
        <f t="shared" si="41"/>
        <v>10535.023801342733</v>
      </c>
      <c r="F577" s="34">
        <f>IF(AND(OR(MONTH(A577) = MONTH(A$21), MONTH(A577) = MOD(MONTH(A$21)+6, 12)), DAY(A577) = DAY(A$21)),AVERAGEIF(A$21:A576,"&gt;"&amp; A577 - _xlfn.DAYS(A577,DATE(YEAR(A577),MONTH(A577)-6,DAY(A577))),H$21:H576)*G$3/2,0)</f>
        <v>0</v>
      </c>
      <c r="G577" s="34">
        <f>SUM(F$21:F577)</f>
        <v>747.15462431693913</v>
      </c>
      <c r="H577" s="34">
        <f t="shared" si="42"/>
        <v>10513.15462431694</v>
      </c>
      <c r="I577" s="34">
        <f>IF(AND(MONTH(A577) = MONTH(A$21), DAY(A577) = DAY(A$21)),AVERAGEIF(A$21:A576,"&gt;"&amp; A577 - _xlfn.DAYS(DATE(YEAR(A577)+1,1,1),DATE(YEAR(A577),1,1)),K$21:K576)*G$3,0)</f>
        <v>0</v>
      </c>
      <c r="J577" s="34">
        <f>SUM(I$21:I577)</f>
        <v>488.1401098901099</v>
      </c>
      <c r="K577" s="34">
        <f t="shared" si="43"/>
        <v>10254.14010989011</v>
      </c>
    </row>
    <row r="578" spans="1:11" x14ac:dyDescent="0.25">
      <c r="A578" s="20">
        <f t="shared" si="44"/>
        <v>40736</v>
      </c>
      <c r="B578" s="33">
        <f>_xlfn.IFNA(INDEX('Ein- und Auszahlungen'!B:B,MATCH(A578,'Ein- und Auszahlungen'!A:A,0)),0)</f>
        <v>0</v>
      </c>
      <c r="C578" s="34">
        <f t="shared" si="40"/>
        <v>1.4431539453894155</v>
      </c>
      <c r="D578" s="34">
        <f>SUM(C$21:C578)</f>
        <v>770.46695528813234</v>
      </c>
      <c r="E578" s="34">
        <f t="shared" si="41"/>
        <v>10536.466955288122</v>
      </c>
      <c r="F578" s="34">
        <f>IF(AND(OR(MONTH(A578) = MONTH(A$21), MONTH(A578) = MOD(MONTH(A$21)+6, 12)), DAY(A578) = DAY(A$21)),AVERAGEIF(A$21:A577,"&gt;"&amp; A578 - _xlfn.DAYS(A578,DATE(YEAR(A578),MONTH(A578)-6,DAY(A578))),H$21:H577)*G$3/2,0)</f>
        <v>0</v>
      </c>
      <c r="G578" s="34">
        <f>SUM(F$21:F578)</f>
        <v>747.15462431693913</v>
      </c>
      <c r="H578" s="34">
        <f t="shared" si="42"/>
        <v>10513.15462431694</v>
      </c>
      <c r="I578" s="34">
        <f>IF(AND(MONTH(A578) = MONTH(A$21), DAY(A578) = DAY(A$21)),AVERAGEIF(A$21:A577,"&gt;"&amp; A578 - _xlfn.DAYS(DATE(YEAR(A578)+1,1,1),DATE(YEAR(A578),1,1)),K$21:K577)*G$3,0)</f>
        <v>0</v>
      </c>
      <c r="J578" s="34">
        <f>SUM(I$21:I578)</f>
        <v>488.1401098901099</v>
      </c>
      <c r="K578" s="34">
        <f t="shared" si="43"/>
        <v>10254.14010989011</v>
      </c>
    </row>
    <row r="579" spans="1:11" x14ac:dyDescent="0.25">
      <c r="A579" s="20">
        <f t="shared" si="44"/>
        <v>40737</v>
      </c>
      <c r="B579" s="33">
        <f>_xlfn.IFNA(INDEX('Ein- und Auszahlungen'!B:B,MATCH(A579,'Ein- und Auszahlungen'!A:A,0)),0)</f>
        <v>0</v>
      </c>
      <c r="C579" s="34">
        <f t="shared" si="40"/>
        <v>1.4433516377107016</v>
      </c>
      <c r="D579" s="34">
        <f>SUM(C$21:C579)</f>
        <v>771.91030692584309</v>
      </c>
      <c r="E579" s="34">
        <f t="shared" si="41"/>
        <v>10537.910306925833</v>
      </c>
      <c r="F579" s="34">
        <f>IF(AND(OR(MONTH(A579) = MONTH(A$21), MONTH(A579) = MOD(MONTH(A$21)+6, 12)), DAY(A579) = DAY(A$21)),AVERAGEIF(A$21:A578,"&gt;"&amp; A579 - _xlfn.DAYS(A579,DATE(YEAR(A579),MONTH(A579)-6,DAY(A579))),H$21:H578)*G$3/2,0)</f>
        <v>0</v>
      </c>
      <c r="G579" s="34">
        <f>SUM(F$21:F579)</f>
        <v>747.15462431693913</v>
      </c>
      <c r="H579" s="34">
        <f t="shared" si="42"/>
        <v>10513.15462431694</v>
      </c>
      <c r="I579" s="34">
        <f>IF(AND(MONTH(A579) = MONTH(A$21), DAY(A579) = DAY(A$21)),AVERAGEIF(A$21:A578,"&gt;"&amp; A579 - _xlfn.DAYS(DATE(YEAR(A579)+1,1,1),DATE(YEAR(A579),1,1)),K$21:K578)*G$3,0)</f>
        <v>0</v>
      </c>
      <c r="J579" s="34">
        <f>SUM(I$21:I579)</f>
        <v>488.1401098901099</v>
      </c>
      <c r="K579" s="34">
        <f t="shared" si="43"/>
        <v>10254.14010989011</v>
      </c>
    </row>
    <row r="580" spans="1:11" x14ac:dyDescent="0.25">
      <c r="A580" s="20">
        <f t="shared" si="44"/>
        <v>40738</v>
      </c>
      <c r="B580" s="33">
        <f>_xlfn.IFNA(INDEX('Ein- und Auszahlungen'!B:B,MATCH(A580,'Ein- und Auszahlungen'!A:A,0)),0)</f>
        <v>0</v>
      </c>
      <c r="C580" s="34">
        <f t="shared" si="40"/>
        <v>1.4435493571131277</v>
      </c>
      <c r="D580" s="34">
        <f>SUM(C$21:C580)</f>
        <v>773.35385628295626</v>
      </c>
      <c r="E580" s="34">
        <f t="shared" si="41"/>
        <v>10539.353856282945</v>
      </c>
      <c r="F580" s="34">
        <f>IF(AND(OR(MONTH(A580) = MONTH(A$21), MONTH(A580) = MOD(MONTH(A$21)+6, 12)), DAY(A580) = DAY(A$21)),AVERAGEIF(A$21:A579,"&gt;"&amp; A580 - _xlfn.DAYS(A580,DATE(YEAR(A580),MONTH(A580)-6,DAY(A580))),H$21:H579)*G$3/2,0)</f>
        <v>0</v>
      </c>
      <c r="G580" s="34">
        <f>SUM(F$21:F580)</f>
        <v>747.15462431693913</v>
      </c>
      <c r="H580" s="34">
        <f t="shared" si="42"/>
        <v>10513.15462431694</v>
      </c>
      <c r="I580" s="34">
        <f>IF(AND(MONTH(A580) = MONTH(A$21), DAY(A580) = DAY(A$21)),AVERAGEIF(A$21:A579,"&gt;"&amp; A580 - _xlfn.DAYS(DATE(YEAR(A580)+1,1,1),DATE(YEAR(A580),1,1)),K$21:K579)*G$3,0)</f>
        <v>0</v>
      </c>
      <c r="J580" s="34">
        <f>SUM(I$21:I580)</f>
        <v>488.1401098901099</v>
      </c>
      <c r="K580" s="34">
        <f t="shared" si="43"/>
        <v>10254.14010989011</v>
      </c>
    </row>
    <row r="581" spans="1:11" x14ac:dyDescent="0.25">
      <c r="A581" s="20">
        <f t="shared" si="44"/>
        <v>40739</v>
      </c>
      <c r="B581" s="33">
        <f>_xlfn.IFNA(INDEX('Ein- und Auszahlungen'!B:B,MATCH(A581,'Ein- und Auszahlungen'!A:A,0)),0)</f>
        <v>0</v>
      </c>
      <c r="C581" s="34">
        <f t="shared" si="40"/>
        <v>1.4437471036004037</v>
      </c>
      <c r="D581" s="34">
        <f>SUM(C$21:C581)</f>
        <v>774.79760338655672</v>
      </c>
      <c r="E581" s="34">
        <f t="shared" si="41"/>
        <v>10540.797603386545</v>
      </c>
      <c r="F581" s="34">
        <f>IF(AND(OR(MONTH(A581) = MONTH(A$21), MONTH(A581) = MOD(MONTH(A$21)+6, 12)), DAY(A581) = DAY(A$21)),AVERAGEIF(A$21:A580,"&gt;"&amp; A581 - _xlfn.DAYS(A581,DATE(YEAR(A581),MONTH(A581)-6,DAY(A581))),H$21:H580)*G$3/2,0)</f>
        <v>0</v>
      </c>
      <c r="G581" s="34">
        <f>SUM(F$21:F581)</f>
        <v>747.15462431693913</v>
      </c>
      <c r="H581" s="34">
        <f t="shared" si="42"/>
        <v>10513.15462431694</v>
      </c>
      <c r="I581" s="34">
        <f>IF(AND(MONTH(A581) = MONTH(A$21), DAY(A581) = DAY(A$21)),AVERAGEIF(A$21:A580,"&gt;"&amp; A581 - _xlfn.DAYS(DATE(YEAR(A581)+1,1,1),DATE(YEAR(A581),1,1)),K$21:K580)*G$3,0)</f>
        <v>0</v>
      </c>
      <c r="J581" s="34">
        <f>SUM(I$21:I581)</f>
        <v>488.1401098901099</v>
      </c>
      <c r="K581" s="34">
        <f t="shared" si="43"/>
        <v>10254.14010989011</v>
      </c>
    </row>
    <row r="582" spans="1:11" x14ac:dyDescent="0.25">
      <c r="A582" s="20">
        <f t="shared" si="44"/>
        <v>40740</v>
      </c>
      <c r="B582" s="33">
        <f>_xlfn.IFNA(INDEX('Ein- und Auszahlungen'!B:B,MATCH(A582,'Ein- und Auszahlungen'!A:A,0)),0)</f>
        <v>0</v>
      </c>
      <c r="C582" s="34">
        <f t="shared" si="40"/>
        <v>1.4439448771762391</v>
      </c>
      <c r="D582" s="34">
        <f>SUM(C$21:C582)</f>
        <v>776.24154826373297</v>
      </c>
      <c r="E582" s="34">
        <f t="shared" si="41"/>
        <v>10542.241548263721</v>
      </c>
      <c r="F582" s="34">
        <f>IF(AND(OR(MONTH(A582) = MONTH(A$21), MONTH(A582) = MOD(MONTH(A$21)+6, 12)), DAY(A582) = DAY(A$21)),AVERAGEIF(A$21:A581,"&gt;"&amp; A582 - _xlfn.DAYS(A582,DATE(YEAR(A582),MONTH(A582)-6,DAY(A582))),H$21:H581)*G$3/2,0)</f>
        <v>0</v>
      </c>
      <c r="G582" s="34">
        <f>SUM(F$21:F582)</f>
        <v>747.15462431693913</v>
      </c>
      <c r="H582" s="34">
        <f t="shared" si="42"/>
        <v>10513.15462431694</v>
      </c>
      <c r="I582" s="34">
        <f>IF(AND(MONTH(A582) = MONTH(A$21), DAY(A582) = DAY(A$21)),AVERAGEIF(A$21:A581,"&gt;"&amp; A582 - _xlfn.DAYS(DATE(YEAR(A582)+1,1,1),DATE(YEAR(A582),1,1)),K$21:K581)*G$3,0)</f>
        <v>0</v>
      </c>
      <c r="J582" s="34">
        <f>SUM(I$21:I582)</f>
        <v>488.1401098901099</v>
      </c>
      <c r="K582" s="34">
        <f t="shared" si="43"/>
        <v>10254.14010989011</v>
      </c>
    </row>
    <row r="583" spans="1:11" x14ac:dyDescent="0.25">
      <c r="A583" s="20">
        <f t="shared" si="44"/>
        <v>40741</v>
      </c>
      <c r="B583" s="33">
        <f>_xlfn.IFNA(INDEX('Ein- und Auszahlungen'!B:B,MATCH(A583,'Ein- und Auszahlungen'!A:A,0)),0)</f>
        <v>0</v>
      </c>
      <c r="C583" s="34">
        <f t="shared" si="40"/>
        <v>1.4441426778443454</v>
      </c>
      <c r="D583" s="34">
        <f>SUM(C$21:C583)</f>
        <v>777.68569094157726</v>
      </c>
      <c r="E583" s="34">
        <f t="shared" si="41"/>
        <v>10543.685690941566</v>
      </c>
      <c r="F583" s="34">
        <f>IF(AND(OR(MONTH(A583) = MONTH(A$21), MONTH(A583) = MOD(MONTH(A$21)+6, 12)), DAY(A583) = DAY(A$21)),AVERAGEIF(A$21:A582,"&gt;"&amp; A583 - _xlfn.DAYS(A583,DATE(YEAR(A583),MONTH(A583)-6,DAY(A583))),H$21:H582)*G$3/2,0)</f>
        <v>0</v>
      </c>
      <c r="G583" s="34">
        <f>SUM(F$21:F583)</f>
        <v>747.15462431693913</v>
      </c>
      <c r="H583" s="34">
        <f t="shared" si="42"/>
        <v>10513.15462431694</v>
      </c>
      <c r="I583" s="34">
        <f>IF(AND(MONTH(A583) = MONTH(A$21), DAY(A583) = DAY(A$21)),AVERAGEIF(A$21:A582,"&gt;"&amp; A583 - _xlfn.DAYS(DATE(YEAR(A583)+1,1,1),DATE(YEAR(A583),1,1)),K$21:K582)*G$3,0)</f>
        <v>0</v>
      </c>
      <c r="J583" s="34">
        <f>SUM(I$21:I583)</f>
        <v>488.1401098901099</v>
      </c>
      <c r="K583" s="34">
        <f t="shared" si="43"/>
        <v>10254.14010989011</v>
      </c>
    </row>
    <row r="584" spans="1:11" x14ac:dyDescent="0.25">
      <c r="A584" s="20">
        <f t="shared" si="44"/>
        <v>40742</v>
      </c>
      <c r="B584" s="33">
        <f>_xlfn.IFNA(INDEX('Ein- und Auszahlungen'!B:B,MATCH(A584,'Ein- und Auszahlungen'!A:A,0)),0)</f>
        <v>0</v>
      </c>
      <c r="C584" s="34">
        <f t="shared" si="40"/>
        <v>1.4443405056084337</v>
      </c>
      <c r="D584" s="34">
        <f>SUM(C$21:C584)</f>
        <v>779.13003144718573</v>
      </c>
      <c r="E584" s="34">
        <f t="shared" si="41"/>
        <v>10545.130031447174</v>
      </c>
      <c r="F584" s="34">
        <f>IF(AND(OR(MONTH(A584) = MONTH(A$21), MONTH(A584) = MOD(MONTH(A$21)+6, 12)), DAY(A584) = DAY(A$21)),AVERAGEIF(A$21:A583,"&gt;"&amp; A584 - _xlfn.DAYS(A584,DATE(YEAR(A584),MONTH(A584)-6,DAY(A584))),H$21:H583)*G$3/2,0)</f>
        <v>0</v>
      </c>
      <c r="G584" s="34">
        <f>SUM(F$21:F584)</f>
        <v>747.15462431693913</v>
      </c>
      <c r="H584" s="34">
        <f t="shared" si="42"/>
        <v>10513.15462431694</v>
      </c>
      <c r="I584" s="34">
        <f>IF(AND(MONTH(A584) = MONTH(A$21), DAY(A584) = DAY(A$21)),AVERAGEIF(A$21:A583,"&gt;"&amp; A584 - _xlfn.DAYS(DATE(YEAR(A584)+1,1,1),DATE(YEAR(A584),1,1)),K$21:K583)*G$3,0)</f>
        <v>0</v>
      </c>
      <c r="J584" s="34">
        <f>SUM(I$21:I584)</f>
        <v>488.1401098901099</v>
      </c>
      <c r="K584" s="34">
        <f t="shared" si="43"/>
        <v>10254.14010989011</v>
      </c>
    </row>
    <row r="585" spans="1:11" x14ac:dyDescent="0.25">
      <c r="A585" s="20">
        <f t="shared" si="44"/>
        <v>40743</v>
      </c>
      <c r="B585" s="33">
        <f>_xlfn.IFNA(INDEX('Ein- und Auszahlungen'!B:B,MATCH(A585,'Ein- und Auszahlungen'!A:A,0)),0)</f>
        <v>0</v>
      </c>
      <c r="C585" s="34">
        <f t="shared" si="40"/>
        <v>1.4445383604722157</v>
      </c>
      <c r="D585" s="34">
        <f>SUM(C$21:C585)</f>
        <v>780.57456980765789</v>
      </c>
      <c r="E585" s="34">
        <f t="shared" si="41"/>
        <v>10546.574569807646</v>
      </c>
      <c r="F585" s="34">
        <f>IF(AND(OR(MONTH(A585) = MONTH(A$21), MONTH(A585) = MOD(MONTH(A$21)+6, 12)), DAY(A585) = DAY(A$21)),AVERAGEIF(A$21:A584,"&gt;"&amp; A585 - _xlfn.DAYS(A585,DATE(YEAR(A585),MONTH(A585)-6,DAY(A585))),H$21:H584)*G$3/2,0)</f>
        <v>0</v>
      </c>
      <c r="G585" s="34">
        <f>SUM(F$21:F585)</f>
        <v>747.15462431693913</v>
      </c>
      <c r="H585" s="34">
        <f t="shared" si="42"/>
        <v>10513.15462431694</v>
      </c>
      <c r="I585" s="34">
        <f>IF(AND(MONTH(A585) = MONTH(A$21), DAY(A585) = DAY(A$21)),AVERAGEIF(A$21:A584,"&gt;"&amp; A585 - _xlfn.DAYS(DATE(YEAR(A585)+1,1,1),DATE(YEAR(A585),1,1)),K$21:K584)*G$3,0)</f>
        <v>0</v>
      </c>
      <c r="J585" s="34">
        <f>SUM(I$21:I585)</f>
        <v>488.1401098901099</v>
      </c>
      <c r="K585" s="34">
        <f t="shared" si="43"/>
        <v>10254.14010989011</v>
      </c>
    </row>
    <row r="586" spans="1:11" x14ac:dyDescent="0.25">
      <c r="A586" s="20">
        <f t="shared" si="44"/>
        <v>40744</v>
      </c>
      <c r="B586" s="33">
        <f>_xlfn.IFNA(INDEX('Ein- und Auszahlungen'!B:B,MATCH(A586,'Ein- und Auszahlungen'!A:A,0)),0)</f>
        <v>0</v>
      </c>
      <c r="C586" s="34">
        <f t="shared" si="40"/>
        <v>1.4447362424394037</v>
      </c>
      <c r="D586" s="34">
        <f>SUM(C$21:C586)</f>
        <v>782.01930605009727</v>
      </c>
      <c r="E586" s="34">
        <f t="shared" si="41"/>
        <v>10548.019306050086</v>
      </c>
      <c r="F586" s="34">
        <f>IF(AND(OR(MONTH(A586) = MONTH(A$21), MONTH(A586) = MOD(MONTH(A$21)+6, 12)), DAY(A586) = DAY(A$21)),AVERAGEIF(A$21:A585,"&gt;"&amp; A586 - _xlfn.DAYS(A586,DATE(YEAR(A586),MONTH(A586)-6,DAY(A586))),H$21:H585)*G$3/2,0)</f>
        <v>0</v>
      </c>
      <c r="G586" s="34">
        <f>SUM(F$21:F586)</f>
        <v>747.15462431693913</v>
      </c>
      <c r="H586" s="34">
        <f t="shared" si="42"/>
        <v>10513.15462431694</v>
      </c>
      <c r="I586" s="34">
        <f>IF(AND(MONTH(A586) = MONTH(A$21), DAY(A586) = DAY(A$21)),AVERAGEIF(A$21:A585,"&gt;"&amp; A586 - _xlfn.DAYS(DATE(YEAR(A586)+1,1,1),DATE(YEAR(A586),1,1)),K$21:K585)*G$3,0)</f>
        <v>0</v>
      </c>
      <c r="J586" s="34">
        <f>SUM(I$21:I586)</f>
        <v>488.1401098901099</v>
      </c>
      <c r="K586" s="34">
        <f t="shared" si="43"/>
        <v>10254.14010989011</v>
      </c>
    </row>
    <row r="587" spans="1:11" x14ac:dyDescent="0.25">
      <c r="A587" s="20">
        <f t="shared" si="44"/>
        <v>40745</v>
      </c>
      <c r="B587" s="33">
        <f>_xlfn.IFNA(INDEX('Ein- und Auszahlungen'!B:B,MATCH(A587,'Ein- und Auszahlungen'!A:A,0)),0)</f>
        <v>0</v>
      </c>
      <c r="C587" s="34">
        <f t="shared" si="40"/>
        <v>1.4449341515137106</v>
      </c>
      <c r="D587" s="34">
        <f>SUM(C$21:C587)</f>
        <v>783.46424020161101</v>
      </c>
      <c r="E587" s="34">
        <f t="shared" si="41"/>
        <v>10549.4642402016</v>
      </c>
      <c r="F587" s="34">
        <f>IF(AND(OR(MONTH(A587) = MONTH(A$21), MONTH(A587) = MOD(MONTH(A$21)+6, 12)), DAY(A587) = DAY(A$21)),AVERAGEIF(A$21:A586,"&gt;"&amp; A587 - _xlfn.DAYS(A587,DATE(YEAR(A587),MONTH(A587)-6,DAY(A587))),H$21:H586)*G$3/2,0)</f>
        <v>0</v>
      </c>
      <c r="G587" s="34">
        <f>SUM(F$21:F587)</f>
        <v>747.15462431693913</v>
      </c>
      <c r="H587" s="34">
        <f t="shared" si="42"/>
        <v>10513.15462431694</v>
      </c>
      <c r="I587" s="34">
        <f>IF(AND(MONTH(A587) = MONTH(A$21), DAY(A587) = DAY(A$21)),AVERAGEIF(A$21:A586,"&gt;"&amp; A587 - _xlfn.DAYS(DATE(YEAR(A587)+1,1,1),DATE(YEAR(A587),1,1)),K$21:K586)*G$3,0)</f>
        <v>0</v>
      </c>
      <c r="J587" s="34">
        <f>SUM(I$21:I587)</f>
        <v>488.1401098901099</v>
      </c>
      <c r="K587" s="34">
        <f t="shared" si="43"/>
        <v>10254.14010989011</v>
      </c>
    </row>
    <row r="588" spans="1:11" x14ac:dyDescent="0.25">
      <c r="A588" s="20">
        <f t="shared" si="44"/>
        <v>40746</v>
      </c>
      <c r="B588" s="33">
        <f>_xlfn.IFNA(INDEX('Ein- und Auszahlungen'!B:B,MATCH(A588,'Ein- und Auszahlungen'!A:A,0)),0)</f>
        <v>0</v>
      </c>
      <c r="C588" s="34">
        <f t="shared" si="40"/>
        <v>1.4451320876988494</v>
      </c>
      <c r="D588" s="34">
        <f>SUM(C$21:C588)</f>
        <v>784.90937228930989</v>
      </c>
      <c r="E588" s="34">
        <f t="shared" si="41"/>
        <v>10550.909372289299</v>
      </c>
      <c r="F588" s="34">
        <f>IF(AND(OR(MONTH(A588) = MONTH(A$21), MONTH(A588) = MOD(MONTH(A$21)+6, 12)), DAY(A588) = DAY(A$21)),AVERAGEIF(A$21:A587,"&gt;"&amp; A588 - _xlfn.DAYS(A588,DATE(YEAR(A588),MONTH(A588)-6,DAY(A588))),H$21:H587)*G$3/2,0)</f>
        <v>0</v>
      </c>
      <c r="G588" s="34">
        <f>SUM(F$21:F588)</f>
        <v>747.15462431693913</v>
      </c>
      <c r="H588" s="34">
        <f t="shared" si="42"/>
        <v>10513.15462431694</v>
      </c>
      <c r="I588" s="34">
        <f>IF(AND(MONTH(A588) = MONTH(A$21), DAY(A588) = DAY(A$21)),AVERAGEIF(A$21:A587,"&gt;"&amp; A588 - _xlfn.DAYS(DATE(YEAR(A588)+1,1,1),DATE(YEAR(A588),1,1)),K$21:K587)*G$3,0)</f>
        <v>0</v>
      </c>
      <c r="J588" s="34">
        <f>SUM(I$21:I588)</f>
        <v>488.1401098901099</v>
      </c>
      <c r="K588" s="34">
        <f t="shared" si="43"/>
        <v>10254.14010989011</v>
      </c>
    </row>
    <row r="589" spans="1:11" x14ac:dyDescent="0.25">
      <c r="A589" s="20">
        <f t="shared" si="44"/>
        <v>40747</v>
      </c>
      <c r="B589" s="33">
        <f>_xlfn.IFNA(INDEX('Ein- und Auszahlungen'!B:B,MATCH(A589,'Ein- und Auszahlungen'!A:A,0)),0)</f>
        <v>0</v>
      </c>
      <c r="C589" s="34">
        <f t="shared" si="40"/>
        <v>1.4453300509985343</v>
      </c>
      <c r="D589" s="34">
        <f>SUM(C$21:C589)</f>
        <v>786.35470234030845</v>
      </c>
      <c r="E589" s="34">
        <f t="shared" si="41"/>
        <v>10552.354702340297</v>
      </c>
      <c r="F589" s="34">
        <f>IF(AND(OR(MONTH(A589) = MONTH(A$21), MONTH(A589) = MOD(MONTH(A$21)+6, 12)), DAY(A589) = DAY(A$21)),AVERAGEIF(A$21:A588,"&gt;"&amp; A589 - _xlfn.DAYS(A589,DATE(YEAR(A589),MONTH(A589)-6,DAY(A589))),H$21:H588)*G$3/2,0)</f>
        <v>0</v>
      </c>
      <c r="G589" s="34">
        <f>SUM(F$21:F589)</f>
        <v>747.15462431693913</v>
      </c>
      <c r="H589" s="34">
        <f t="shared" si="42"/>
        <v>10513.15462431694</v>
      </c>
      <c r="I589" s="34">
        <f>IF(AND(MONTH(A589) = MONTH(A$21), DAY(A589) = DAY(A$21)),AVERAGEIF(A$21:A588,"&gt;"&amp; A589 - _xlfn.DAYS(DATE(YEAR(A589)+1,1,1),DATE(YEAR(A589),1,1)),K$21:K588)*G$3,0)</f>
        <v>0</v>
      </c>
      <c r="J589" s="34">
        <f>SUM(I$21:I589)</f>
        <v>488.1401098901099</v>
      </c>
      <c r="K589" s="34">
        <f t="shared" si="43"/>
        <v>10254.14010989011</v>
      </c>
    </row>
    <row r="590" spans="1:11" x14ac:dyDescent="0.25">
      <c r="A590" s="20">
        <f t="shared" si="44"/>
        <v>40748</v>
      </c>
      <c r="B590" s="33">
        <f>_xlfn.IFNA(INDEX('Ein- und Auszahlungen'!B:B,MATCH(A590,'Ein- und Auszahlungen'!A:A,0)),0)</f>
        <v>0</v>
      </c>
      <c r="C590" s="34">
        <f t="shared" si="40"/>
        <v>1.4455280414164791</v>
      </c>
      <c r="D590" s="34">
        <f>SUM(C$21:C590)</f>
        <v>787.80023038172487</v>
      </c>
      <c r="E590" s="34">
        <f t="shared" si="41"/>
        <v>10553.800230381714</v>
      </c>
      <c r="F590" s="34">
        <f>IF(AND(OR(MONTH(A590) = MONTH(A$21), MONTH(A590) = MOD(MONTH(A$21)+6, 12)), DAY(A590) = DAY(A$21)),AVERAGEIF(A$21:A589,"&gt;"&amp; A590 - _xlfn.DAYS(A590,DATE(YEAR(A590),MONTH(A590)-6,DAY(A590))),H$21:H589)*G$3/2,0)</f>
        <v>0</v>
      </c>
      <c r="G590" s="34">
        <f>SUM(F$21:F590)</f>
        <v>747.15462431693913</v>
      </c>
      <c r="H590" s="34">
        <f t="shared" si="42"/>
        <v>10513.15462431694</v>
      </c>
      <c r="I590" s="34">
        <f>IF(AND(MONTH(A590) = MONTH(A$21), DAY(A590) = DAY(A$21)),AVERAGEIF(A$21:A589,"&gt;"&amp; A590 - _xlfn.DAYS(DATE(YEAR(A590)+1,1,1),DATE(YEAR(A590),1,1)),K$21:K589)*G$3,0)</f>
        <v>0</v>
      </c>
      <c r="J590" s="34">
        <f>SUM(I$21:I590)</f>
        <v>488.1401098901099</v>
      </c>
      <c r="K590" s="34">
        <f t="shared" si="43"/>
        <v>10254.14010989011</v>
      </c>
    </row>
    <row r="591" spans="1:11" x14ac:dyDescent="0.25">
      <c r="A591" s="20">
        <f t="shared" si="44"/>
        <v>40749</v>
      </c>
      <c r="B591" s="33">
        <f>_xlfn.IFNA(INDEX('Ein- und Auszahlungen'!B:B,MATCH(A591,'Ein- und Auszahlungen'!A:A,0)),0)</f>
        <v>0</v>
      </c>
      <c r="C591" s="34">
        <f t="shared" si="40"/>
        <v>1.4457260589563992</v>
      </c>
      <c r="D591" s="34">
        <f>SUM(C$21:C591)</f>
        <v>789.24595644068131</v>
      </c>
      <c r="E591" s="34">
        <f t="shared" si="41"/>
        <v>10555.245956440671</v>
      </c>
      <c r="F591" s="34">
        <f>IF(AND(OR(MONTH(A591) = MONTH(A$21), MONTH(A591) = MOD(MONTH(A$21)+6, 12)), DAY(A591) = DAY(A$21)),AVERAGEIF(A$21:A590,"&gt;"&amp; A591 - _xlfn.DAYS(A591,DATE(YEAR(A591),MONTH(A591)-6,DAY(A591))),H$21:H590)*G$3/2,0)</f>
        <v>0</v>
      </c>
      <c r="G591" s="34">
        <f>SUM(F$21:F591)</f>
        <v>747.15462431693913</v>
      </c>
      <c r="H591" s="34">
        <f t="shared" si="42"/>
        <v>10513.15462431694</v>
      </c>
      <c r="I591" s="34">
        <f>IF(AND(MONTH(A591) = MONTH(A$21), DAY(A591) = DAY(A$21)),AVERAGEIF(A$21:A590,"&gt;"&amp; A591 - _xlfn.DAYS(DATE(YEAR(A591)+1,1,1),DATE(YEAR(A591),1,1)),K$21:K590)*G$3,0)</f>
        <v>0</v>
      </c>
      <c r="J591" s="34">
        <f>SUM(I$21:I591)</f>
        <v>488.1401098901099</v>
      </c>
      <c r="K591" s="34">
        <f t="shared" si="43"/>
        <v>10254.14010989011</v>
      </c>
    </row>
    <row r="592" spans="1:11" x14ac:dyDescent="0.25">
      <c r="A592" s="20">
        <f t="shared" si="44"/>
        <v>40750</v>
      </c>
      <c r="B592" s="33">
        <f>_xlfn.IFNA(INDEX('Ein- und Auszahlungen'!B:B,MATCH(A592,'Ein- und Auszahlungen'!A:A,0)),0)</f>
        <v>0</v>
      </c>
      <c r="C592" s="34">
        <f t="shared" si="40"/>
        <v>1.4459241036220098</v>
      </c>
      <c r="D592" s="34">
        <f>SUM(C$21:C592)</f>
        <v>790.69188054430333</v>
      </c>
      <c r="E592" s="34">
        <f t="shared" si="41"/>
        <v>10556.691880544293</v>
      </c>
      <c r="F592" s="34">
        <f>IF(AND(OR(MONTH(A592) = MONTH(A$21), MONTH(A592) = MOD(MONTH(A$21)+6, 12)), DAY(A592) = DAY(A$21)),AVERAGEIF(A$21:A591,"&gt;"&amp; A592 - _xlfn.DAYS(A592,DATE(YEAR(A592),MONTH(A592)-6,DAY(A592))),H$21:H591)*G$3/2,0)</f>
        <v>0</v>
      </c>
      <c r="G592" s="34">
        <f>SUM(F$21:F592)</f>
        <v>747.15462431693913</v>
      </c>
      <c r="H592" s="34">
        <f t="shared" si="42"/>
        <v>10513.15462431694</v>
      </c>
      <c r="I592" s="34">
        <f>IF(AND(MONTH(A592) = MONTH(A$21), DAY(A592) = DAY(A$21)),AVERAGEIF(A$21:A591,"&gt;"&amp; A592 - _xlfn.DAYS(DATE(YEAR(A592)+1,1,1),DATE(YEAR(A592),1,1)),K$21:K591)*G$3,0)</f>
        <v>0</v>
      </c>
      <c r="J592" s="34">
        <f>SUM(I$21:I592)</f>
        <v>488.1401098901099</v>
      </c>
      <c r="K592" s="34">
        <f t="shared" si="43"/>
        <v>10254.14010989011</v>
      </c>
    </row>
    <row r="593" spans="1:11" x14ac:dyDescent="0.25">
      <c r="A593" s="20">
        <f t="shared" si="44"/>
        <v>40751</v>
      </c>
      <c r="B593" s="33">
        <f>_xlfn.IFNA(INDEX('Ein- und Auszahlungen'!B:B,MATCH(A593,'Ein- und Auszahlungen'!A:A,0)),0)</f>
        <v>0</v>
      </c>
      <c r="C593" s="34">
        <f t="shared" si="40"/>
        <v>1.4461221754170264</v>
      </c>
      <c r="D593" s="34">
        <f>SUM(C$21:C593)</f>
        <v>792.13800271972036</v>
      </c>
      <c r="E593" s="34">
        <f t="shared" si="41"/>
        <v>10558.13800271971</v>
      </c>
      <c r="F593" s="34">
        <f>IF(AND(OR(MONTH(A593) = MONTH(A$21), MONTH(A593) = MOD(MONTH(A$21)+6, 12)), DAY(A593) = DAY(A$21)),AVERAGEIF(A$21:A592,"&gt;"&amp; A593 - _xlfn.DAYS(A593,DATE(YEAR(A593),MONTH(A593)-6,DAY(A593))),H$21:H592)*G$3/2,0)</f>
        <v>0</v>
      </c>
      <c r="G593" s="34">
        <f>SUM(F$21:F593)</f>
        <v>747.15462431693913</v>
      </c>
      <c r="H593" s="34">
        <f t="shared" si="42"/>
        <v>10513.15462431694</v>
      </c>
      <c r="I593" s="34">
        <f>IF(AND(MONTH(A593) = MONTH(A$21), DAY(A593) = DAY(A$21)),AVERAGEIF(A$21:A592,"&gt;"&amp; A593 - _xlfn.DAYS(DATE(YEAR(A593)+1,1,1),DATE(YEAR(A593),1,1)),K$21:K592)*G$3,0)</f>
        <v>0</v>
      </c>
      <c r="J593" s="34">
        <f>SUM(I$21:I593)</f>
        <v>488.1401098901099</v>
      </c>
      <c r="K593" s="34">
        <f t="shared" si="43"/>
        <v>10254.14010989011</v>
      </c>
    </row>
    <row r="594" spans="1:11" x14ac:dyDescent="0.25">
      <c r="A594" s="20">
        <f t="shared" si="44"/>
        <v>40752</v>
      </c>
      <c r="B594" s="33">
        <f>_xlfn.IFNA(INDEX('Ein- und Auszahlungen'!B:B,MATCH(A594,'Ein- und Auszahlungen'!A:A,0)),0)</f>
        <v>0</v>
      </c>
      <c r="C594" s="34">
        <f t="shared" si="40"/>
        <v>1.446320274345166</v>
      </c>
      <c r="D594" s="34">
        <f>SUM(C$21:C594)</f>
        <v>793.58432299406547</v>
      </c>
      <c r="E594" s="34">
        <f t="shared" si="41"/>
        <v>10559.584322994055</v>
      </c>
      <c r="F594" s="34">
        <f>IF(AND(OR(MONTH(A594) = MONTH(A$21), MONTH(A594) = MOD(MONTH(A$21)+6, 12)), DAY(A594) = DAY(A$21)),AVERAGEIF(A$21:A593,"&gt;"&amp; A594 - _xlfn.DAYS(A594,DATE(YEAR(A594),MONTH(A594)-6,DAY(A594))),H$21:H593)*G$3/2,0)</f>
        <v>0</v>
      </c>
      <c r="G594" s="34">
        <f>SUM(F$21:F594)</f>
        <v>747.15462431693913</v>
      </c>
      <c r="H594" s="34">
        <f t="shared" si="42"/>
        <v>10513.15462431694</v>
      </c>
      <c r="I594" s="34">
        <f>IF(AND(MONTH(A594) = MONTH(A$21), DAY(A594) = DAY(A$21)),AVERAGEIF(A$21:A593,"&gt;"&amp; A594 - _xlfn.DAYS(DATE(YEAR(A594)+1,1,1),DATE(YEAR(A594),1,1)),K$21:K593)*G$3,0)</f>
        <v>0</v>
      </c>
      <c r="J594" s="34">
        <f>SUM(I$21:I594)</f>
        <v>488.1401098901099</v>
      </c>
      <c r="K594" s="34">
        <f t="shared" si="43"/>
        <v>10254.14010989011</v>
      </c>
    </row>
    <row r="595" spans="1:11" x14ac:dyDescent="0.25">
      <c r="A595" s="20">
        <f t="shared" si="44"/>
        <v>40753</v>
      </c>
      <c r="B595" s="33">
        <f>_xlfn.IFNA(INDEX('Ein- und Auszahlungen'!B:B,MATCH(A595,'Ein- und Auszahlungen'!A:A,0)),0)</f>
        <v>0</v>
      </c>
      <c r="C595" s="34">
        <f t="shared" si="40"/>
        <v>1.4465184004101446</v>
      </c>
      <c r="D595" s="34">
        <f>SUM(C$21:C595)</f>
        <v>795.0308413944756</v>
      </c>
      <c r="E595" s="34">
        <f t="shared" si="41"/>
        <v>10561.030841394464</v>
      </c>
      <c r="F595" s="34">
        <f>IF(AND(OR(MONTH(A595) = MONTH(A$21), MONTH(A595) = MOD(MONTH(A$21)+6, 12)), DAY(A595) = DAY(A$21)),AVERAGEIF(A$21:A594,"&gt;"&amp; A595 - _xlfn.DAYS(A595,DATE(YEAR(A595),MONTH(A595)-6,DAY(A595))),H$21:H594)*G$3/2,0)</f>
        <v>0</v>
      </c>
      <c r="G595" s="34">
        <f>SUM(F$21:F595)</f>
        <v>747.15462431693913</v>
      </c>
      <c r="H595" s="34">
        <f t="shared" si="42"/>
        <v>10513.15462431694</v>
      </c>
      <c r="I595" s="34">
        <f>IF(AND(MONTH(A595) = MONTH(A$21), DAY(A595) = DAY(A$21)),AVERAGEIF(A$21:A594,"&gt;"&amp; A595 - _xlfn.DAYS(DATE(YEAR(A595)+1,1,1),DATE(YEAR(A595),1,1)),K$21:K594)*G$3,0)</f>
        <v>0</v>
      </c>
      <c r="J595" s="34">
        <f>SUM(I$21:I595)</f>
        <v>488.1401098901099</v>
      </c>
      <c r="K595" s="34">
        <f t="shared" si="43"/>
        <v>10254.14010989011</v>
      </c>
    </row>
    <row r="596" spans="1:11" x14ac:dyDescent="0.25">
      <c r="A596" s="20">
        <f t="shared" si="44"/>
        <v>40754</v>
      </c>
      <c r="B596" s="33">
        <f>_xlfn.IFNA(INDEX('Ein- und Auszahlungen'!B:B,MATCH(A596,'Ein- und Auszahlungen'!A:A,0)),0)</f>
        <v>0</v>
      </c>
      <c r="C596" s="34">
        <f t="shared" si="40"/>
        <v>1.4467165536156801</v>
      </c>
      <c r="D596" s="34">
        <f>SUM(C$21:C596)</f>
        <v>796.47755794809132</v>
      </c>
      <c r="E596" s="34">
        <f t="shared" si="41"/>
        <v>10562.477557948079</v>
      </c>
      <c r="F596" s="34">
        <f>IF(AND(OR(MONTH(A596) = MONTH(A$21), MONTH(A596) = MOD(MONTH(A$21)+6, 12)), DAY(A596) = DAY(A$21)),AVERAGEIF(A$21:A595,"&gt;"&amp; A596 - _xlfn.DAYS(A596,DATE(YEAR(A596),MONTH(A596)-6,DAY(A596))),H$21:H595)*G$3/2,0)</f>
        <v>0</v>
      </c>
      <c r="G596" s="34">
        <f>SUM(F$21:F596)</f>
        <v>747.15462431693913</v>
      </c>
      <c r="H596" s="34">
        <f t="shared" si="42"/>
        <v>10513.15462431694</v>
      </c>
      <c r="I596" s="34">
        <f>IF(AND(MONTH(A596) = MONTH(A$21), DAY(A596) = DAY(A$21)),AVERAGEIF(A$21:A595,"&gt;"&amp; A596 - _xlfn.DAYS(DATE(YEAR(A596)+1,1,1),DATE(YEAR(A596),1,1)),K$21:K595)*G$3,0)</f>
        <v>0</v>
      </c>
      <c r="J596" s="34">
        <f>SUM(I$21:I596)</f>
        <v>488.1401098901099</v>
      </c>
      <c r="K596" s="34">
        <f t="shared" si="43"/>
        <v>10254.14010989011</v>
      </c>
    </row>
    <row r="597" spans="1:11" x14ac:dyDescent="0.25">
      <c r="A597" s="20">
        <f t="shared" si="44"/>
        <v>40755</v>
      </c>
      <c r="B597" s="33">
        <f>_xlfn.IFNA(INDEX('Ein- und Auszahlungen'!B:B,MATCH(A597,'Ein- und Auszahlungen'!A:A,0)),0)</f>
        <v>0</v>
      </c>
      <c r="C597" s="34">
        <f t="shared" si="40"/>
        <v>1.4469147339654904</v>
      </c>
      <c r="D597" s="34">
        <f>SUM(C$21:C597)</f>
        <v>797.92447268205683</v>
      </c>
      <c r="E597" s="34">
        <f t="shared" si="41"/>
        <v>10563.924472682045</v>
      </c>
      <c r="F597" s="34">
        <f>IF(AND(OR(MONTH(A597) = MONTH(A$21), MONTH(A597) = MOD(MONTH(A$21)+6, 12)), DAY(A597) = DAY(A$21)),AVERAGEIF(A$21:A596,"&gt;"&amp; A597 - _xlfn.DAYS(A597,DATE(YEAR(A597),MONTH(A597)-6,DAY(A597))),H$21:H596)*G$3/2,0)</f>
        <v>0</v>
      </c>
      <c r="G597" s="34">
        <f>SUM(F$21:F597)</f>
        <v>747.15462431693913</v>
      </c>
      <c r="H597" s="34">
        <f t="shared" si="42"/>
        <v>10513.15462431694</v>
      </c>
      <c r="I597" s="34">
        <f>IF(AND(MONTH(A597) = MONTH(A$21), DAY(A597) = DAY(A$21)),AVERAGEIF(A$21:A596,"&gt;"&amp; A597 - _xlfn.DAYS(DATE(YEAR(A597)+1,1,1),DATE(YEAR(A597),1,1)),K$21:K596)*G$3,0)</f>
        <v>0</v>
      </c>
      <c r="J597" s="34">
        <f>SUM(I$21:I597)</f>
        <v>488.1401098901099</v>
      </c>
      <c r="K597" s="34">
        <f t="shared" si="43"/>
        <v>10254.14010989011</v>
      </c>
    </row>
    <row r="598" spans="1:11" x14ac:dyDescent="0.25">
      <c r="A598" s="20">
        <f t="shared" si="44"/>
        <v>40756</v>
      </c>
      <c r="B598" s="33">
        <f>_xlfn.IFNA(INDEX('Ein- und Auszahlungen'!B:B,MATCH(A598,'Ein- und Auszahlungen'!A:A,0)),0)</f>
        <v>0</v>
      </c>
      <c r="C598" s="34">
        <f t="shared" ref="C598:C661" si="45">E597*G$3/_xlfn.DAYS(DATE(YEAR(A598)+1,1,1),DATE(YEAR(A598),1,1))</f>
        <v>1.4471129414632937</v>
      </c>
      <c r="D598" s="34">
        <f>SUM(C$21:C598)</f>
        <v>799.3715856235201</v>
      </c>
      <c r="E598" s="34">
        <f t="shared" ref="E598:E661" si="46">C598+E597 + $B598</f>
        <v>10565.371585623509</v>
      </c>
      <c r="F598" s="34">
        <f>IF(AND(OR(MONTH(A598) = MONTH(A$21), MONTH(A598) = MOD(MONTH(A$21)+6, 12)), DAY(A598) = DAY(A$21)),AVERAGEIF(A$21:A597,"&gt;"&amp; A598 - _xlfn.DAYS(A598,DATE(YEAR(A598),MONTH(A598)-6,DAY(A598))),H$21:H597)*G$3/2,0)</f>
        <v>0</v>
      </c>
      <c r="G598" s="34">
        <f>SUM(F$21:F598)</f>
        <v>747.15462431693913</v>
      </c>
      <c r="H598" s="34">
        <f t="shared" ref="H598:H661" si="47">F598+H597 + $B598</f>
        <v>10513.15462431694</v>
      </c>
      <c r="I598" s="34">
        <f>IF(AND(MONTH(A598) = MONTH(A$21), DAY(A598) = DAY(A$21)),AVERAGEIF(A$21:A597,"&gt;"&amp; A598 - _xlfn.DAYS(DATE(YEAR(A598)+1,1,1),DATE(YEAR(A598),1,1)),K$21:K597)*G$3,0)</f>
        <v>0</v>
      </c>
      <c r="J598" s="34">
        <f>SUM(I$21:I598)</f>
        <v>488.1401098901099</v>
      </c>
      <c r="K598" s="34">
        <f t="shared" ref="K598:K661" si="48">I598+K597+$B598</f>
        <v>10254.14010989011</v>
      </c>
    </row>
    <row r="599" spans="1:11" x14ac:dyDescent="0.25">
      <c r="A599" s="20">
        <f t="shared" ref="A599:A662" si="49">A598+1</f>
        <v>40757</v>
      </c>
      <c r="B599" s="33">
        <f>_xlfn.IFNA(INDEX('Ein- und Auszahlungen'!B:B,MATCH(A599,'Ein- und Auszahlungen'!A:A,0)),0)</f>
        <v>0</v>
      </c>
      <c r="C599" s="34">
        <f t="shared" si="45"/>
        <v>1.4473111761128095</v>
      </c>
      <c r="D599" s="34">
        <f>SUM(C$21:C599)</f>
        <v>800.81889679963297</v>
      </c>
      <c r="E599" s="34">
        <f t="shared" si="46"/>
        <v>10566.818896799621</v>
      </c>
      <c r="F599" s="34">
        <f>IF(AND(OR(MONTH(A599) = MONTH(A$21), MONTH(A599) = MOD(MONTH(A$21)+6, 12)), DAY(A599) = DAY(A$21)),AVERAGEIF(A$21:A598,"&gt;"&amp; A599 - _xlfn.DAYS(A599,DATE(YEAR(A599),MONTH(A599)-6,DAY(A599))),H$21:H598)*G$3/2,0)</f>
        <v>0</v>
      </c>
      <c r="G599" s="34">
        <f>SUM(F$21:F599)</f>
        <v>747.15462431693913</v>
      </c>
      <c r="H599" s="34">
        <f t="shared" si="47"/>
        <v>10513.15462431694</v>
      </c>
      <c r="I599" s="34">
        <f>IF(AND(MONTH(A599) = MONTH(A$21), DAY(A599) = DAY(A$21)),AVERAGEIF(A$21:A598,"&gt;"&amp; A599 - _xlfn.DAYS(DATE(YEAR(A599)+1,1,1),DATE(YEAR(A599),1,1)),K$21:K598)*G$3,0)</f>
        <v>0</v>
      </c>
      <c r="J599" s="34">
        <f>SUM(I$21:I599)</f>
        <v>488.1401098901099</v>
      </c>
      <c r="K599" s="34">
        <f t="shared" si="48"/>
        <v>10254.14010989011</v>
      </c>
    </row>
    <row r="600" spans="1:11" x14ac:dyDescent="0.25">
      <c r="A600" s="20">
        <f t="shared" si="49"/>
        <v>40758</v>
      </c>
      <c r="B600" s="33">
        <f>_xlfn.IFNA(INDEX('Ein- und Auszahlungen'!B:B,MATCH(A600,'Ein- und Auszahlungen'!A:A,0)),0)</f>
        <v>0</v>
      </c>
      <c r="C600" s="34">
        <f t="shared" si="45"/>
        <v>1.4475094379177562</v>
      </c>
      <c r="D600" s="34">
        <f>SUM(C$21:C600)</f>
        <v>802.26640623755077</v>
      </c>
      <c r="E600" s="34">
        <f t="shared" si="46"/>
        <v>10568.266406237539</v>
      </c>
      <c r="F600" s="34">
        <f>IF(AND(OR(MONTH(A600) = MONTH(A$21), MONTH(A600) = MOD(MONTH(A$21)+6, 12)), DAY(A600) = DAY(A$21)),AVERAGEIF(A$21:A599,"&gt;"&amp; A600 - _xlfn.DAYS(A600,DATE(YEAR(A600),MONTH(A600)-6,DAY(A600))),H$21:H599)*G$3/2,0)</f>
        <v>0</v>
      </c>
      <c r="G600" s="34">
        <f>SUM(F$21:F600)</f>
        <v>747.15462431693913</v>
      </c>
      <c r="H600" s="34">
        <f t="shared" si="47"/>
        <v>10513.15462431694</v>
      </c>
      <c r="I600" s="34">
        <f>IF(AND(MONTH(A600) = MONTH(A$21), DAY(A600) = DAY(A$21)),AVERAGEIF(A$21:A599,"&gt;"&amp; A600 - _xlfn.DAYS(DATE(YEAR(A600)+1,1,1),DATE(YEAR(A600),1,1)),K$21:K599)*G$3,0)</f>
        <v>0</v>
      </c>
      <c r="J600" s="34">
        <f>SUM(I$21:I600)</f>
        <v>488.1401098901099</v>
      </c>
      <c r="K600" s="34">
        <f t="shared" si="48"/>
        <v>10254.14010989011</v>
      </c>
    </row>
    <row r="601" spans="1:11" x14ac:dyDescent="0.25">
      <c r="A601" s="20">
        <f t="shared" si="49"/>
        <v>40759</v>
      </c>
      <c r="B601" s="33">
        <f>_xlfn.IFNA(INDEX('Ein- und Auszahlungen'!B:B,MATCH(A601,'Ein- und Auszahlungen'!A:A,0)),0)</f>
        <v>0</v>
      </c>
      <c r="C601" s="34">
        <f t="shared" si="45"/>
        <v>1.4477077268818548</v>
      </c>
      <c r="D601" s="34">
        <f>SUM(C$21:C601)</f>
        <v>803.71411396443261</v>
      </c>
      <c r="E601" s="34">
        <f t="shared" si="46"/>
        <v>10569.714113964421</v>
      </c>
      <c r="F601" s="34">
        <f>IF(AND(OR(MONTH(A601) = MONTH(A$21), MONTH(A601) = MOD(MONTH(A$21)+6, 12)), DAY(A601) = DAY(A$21)),AVERAGEIF(A$21:A600,"&gt;"&amp; A601 - _xlfn.DAYS(A601,DATE(YEAR(A601),MONTH(A601)-6,DAY(A601))),H$21:H600)*G$3/2,0)</f>
        <v>0</v>
      </c>
      <c r="G601" s="34">
        <f>SUM(F$21:F601)</f>
        <v>747.15462431693913</v>
      </c>
      <c r="H601" s="34">
        <f t="shared" si="47"/>
        <v>10513.15462431694</v>
      </c>
      <c r="I601" s="34">
        <f>IF(AND(MONTH(A601) = MONTH(A$21), DAY(A601) = DAY(A$21)),AVERAGEIF(A$21:A600,"&gt;"&amp; A601 - _xlfn.DAYS(DATE(YEAR(A601)+1,1,1),DATE(YEAR(A601),1,1)),K$21:K600)*G$3,0)</f>
        <v>0</v>
      </c>
      <c r="J601" s="34">
        <f>SUM(I$21:I601)</f>
        <v>488.1401098901099</v>
      </c>
      <c r="K601" s="34">
        <f t="shared" si="48"/>
        <v>10254.14010989011</v>
      </c>
    </row>
    <row r="602" spans="1:11" x14ac:dyDescent="0.25">
      <c r="A602" s="20">
        <f t="shared" si="49"/>
        <v>40760</v>
      </c>
      <c r="B602" s="33">
        <f>_xlfn.IFNA(INDEX('Ein- und Auszahlungen'!B:B,MATCH(A602,'Ein- und Auszahlungen'!A:A,0)),0)</f>
        <v>0</v>
      </c>
      <c r="C602" s="34">
        <f t="shared" si="45"/>
        <v>1.4479060430088249</v>
      </c>
      <c r="D602" s="34">
        <f>SUM(C$21:C602)</f>
        <v>805.16202000744147</v>
      </c>
      <c r="E602" s="34">
        <f t="shared" si="46"/>
        <v>10571.16202000743</v>
      </c>
      <c r="F602" s="34">
        <f>IF(AND(OR(MONTH(A602) = MONTH(A$21), MONTH(A602) = MOD(MONTH(A$21)+6, 12)), DAY(A602) = DAY(A$21)),AVERAGEIF(A$21:A601,"&gt;"&amp; A602 - _xlfn.DAYS(A602,DATE(YEAR(A602),MONTH(A602)-6,DAY(A602))),H$21:H601)*G$3/2,0)</f>
        <v>0</v>
      </c>
      <c r="G602" s="34">
        <f>SUM(F$21:F602)</f>
        <v>747.15462431693913</v>
      </c>
      <c r="H602" s="34">
        <f t="shared" si="47"/>
        <v>10513.15462431694</v>
      </c>
      <c r="I602" s="34">
        <f>IF(AND(MONTH(A602) = MONTH(A$21), DAY(A602) = DAY(A$21)),AVERAGEIF(A$21:A601,"&gt;"&amp; A602 - _xlfn.DAYS(DATE(YEAR(A602)+1,1,1),DATE(YEAR(A602),1,1)),K$21:K601)*G$3,0)</f>
        <v>0</v>
      </c>
      <c r="J602" s="34">
        <f>SUM(I$21:I602)</f>
        <v>488.1401098901099</v>
      </c>
      <c r="K602" s="34">
        <f t="shared" si="48"/>
        <v>10254.14010989011</v>
      </c>
    </row>
    <row r="603" spans="1:11" x14ac:dyDescent="0.25">
      <c r="A603" s="20">
        <f t="shared" si="49"/>
        <v>40761</v>
      </c>
      <c r="B603" s="33">
        <f>_xlfn.IFNA(INDEX('Ein- und Auszahlungen'!B:B,MATCH(A603,'Ein- und Auszahlungen'!A:A,0)),0)</f>
        <v>0</v>
      </c>
      <c r="C603" s="34">
        <f t="shared" si="45"/>
        <v>1.4481043863023877</v>
      </c>
      <c r="D603" s="34">
        <f>SUM(C$21:C603)</f>
        <v>806.61012439374383</v>
      </c>
      <c r="E603" s="34">
        <f t="shared" si="46"/>
        <v>10572.610124393732</v>
      </c>
      <c r="F603" s="34">
        <f>IF(AND(OR(MONTH(A603) = MONTH(A$21), MONTH(A603) = MOD(MONTH(A$21)+6, 12)), DAY(A603) = DAY(A$21)),AVERAGEIF(A$21:A602,"&gt;"&amp; A603 - _xlfn.DAYS(A603,DATE(YEAR(A603),MONTH(A603)-6,DAY(A603))),H$21:H602)*G$3/2,0)</f>
        <v>0</v>
      </c>
      <c r="G603" s="34">
        <f>SUM(F$21:F603)</f>
        <v>747.15462431693913</v>
      </c>
      <c r="H603" s="34">
        <f t="shared" si="47"/>
        <v>10513.15462431694</v>
      </c>
      <c r="I603" s="34">
        <f>IF(AND(MONTH(A603) = MONTH(A$21), DAY(A603) = DAY(A$21)),AVERAGEIF(A$21:A602,"&gt;"&amp; A603 - _xlfn.DAYS(DATE(YEAR(A603)+1,1,1),DATE(YEAR(A603),1,1)),K$21:K602)*G$3,0)</f>
        <v>0</v>
      </c>
      <c r="J603" s="34">
        <f>SUM(I$21:I603)</f>
        <v>488.1401098901099</v>
      </c>
      <c r="K603" s="34">
        <f t="shared" si="48"/>
        <v>10254.14010989011</v>
      </c>
    </row>
    <row r="604" spans="1:11" x14ac:dyDescent="0.25">
      <c r="A604" s="20">
        <f t="shared" si="49"/>
        <v>40762</v>
      </c>
      <c r="B604" s="33">
        <f>_xlfn.IFNA(INDEX('Ein- und Auszahlungen'!B:B,MATCH(A604,'Ein- und Auszahlungen'!A:A,0)),0)</f>
        <v>0</v>
      </c>
      <c r="C604" s="34">
        <f t="shared" si="45"/>
        <v>1.4483027567662647</v>
      </c>
      <c r="D604" s="34">
        <f>SUM(C$21:C604)</f>
        <v>808.05842715051006</v>
      </c>
      <c r="E604" s="34">
        <f t="shared" si="46"/>
        <v>10574.058427150498</v>
      </c>
      <c r="F604" s="34">
        <f>IF(AND(OR(MONTH(A604) = MONTH(A$21), MONTH(A604) = MOD(MONTH(A$21)+6, 12)), DAY(A604) = DAY(A$21)),AVERAGEIF(A$21:A603,"&gt;"&amp; A604 - _xlfn.DAYS(A604,DATE(YEAR(A604),MONTH(A604)-6,DAY(A604))),H$21:H603)*G$3/2,0)</f>
        <v>0</v>
      </c>
      <c r="G604" s="34">
        <f>SUM(F$21:F604)</f>
        <v>747.15462431693913</v>
      </c>
      <c r="H604" s="34">
        <f t="shared" si="47"/>
        <v>10513.15462431694</v>
      </c>
      <c r="I604" s="34">
        <f>IF(AND(MONTH(A604) = MONTH(A$21), DAY(A604) = DAY(A$21)),AVERAGEIF(A$21:A603,"&gt;"&amp; A604 - _xlfn.DAYS(DATE(YEAR(A604)+1,1,1),DATE(YEAR(A604),1,1)),K$21:K603)*G$3,0)</f>
        <v>0</v>
      </c>
      <c r="J604" s="34">
        <f>SUM(I$21:I604)</f>
        <v>488.1401098901099</v>
      </c>
      <c r="K604" s="34">
        <f t="shared" si="48"/>
        <v>10254.14010989011</v>
      </c>
    </row>
    <row r="605" spans="1:11" x14ac:dyDescent="0.25">
      <c r="A605" s="20">
        <f t="shared" si="49"/>
        <v>40763</v>
      </c>
      <c r="B605" s="33">
        <f>_xlfn.IFNA(INDEX('Ein- und Auszahlungen'!B:B,MATCH(A605,'Ein- und Auszahlungen'!A:A,0)),0)</f>
        <v>0</v>
      </c>
      <c r="C605" s="34">
        <f t="shared" si="45"/>
        <v>1.4485011544041779</v>
      </c>
      <c r="D605" s="34">
        <f>SUM(C$21:C605)</f>
        <v>809.50692830491425</v>
      </c>
      <c r="E605" s="34">
        <f t="shared" si="46"/>
        <v>10575.506928304902</v>
      </c>
      <c r="F605" s="34">
        <f>IF(AND(OR(MONTH(A605) = MONTH(A$21), MONTH(A605) = MOD(MONTH(A$21)+6, 12)), DAY(A605) = DAY(A$21)),AVERAGEIF(A$21:A604,"&gt;"&amp; A605 - _xlfn.DAYS(A605,DATE(YEAR(A605),MONTH(A605)-6,DAY(A605))),H$21:H604)*G$3/2,0)</f>
        <v>0</v>
      </c>
      <c r="G605" s="34">
        <f>SUM(F$21:F605)</f>
        <v>747.15462431693913</v>
      </c>
      <c r="H605" s="34">
        <f t="shared" si="47"/>
        <v>10513.15462431694</v>
      </c>
      <c r="I605" s="34">
        <f>IF(AND(MONTH(A605) = MONTH(A$21), DAY(A605) = DAY(A$21)),AVERAGEIF(A$21:A604,"&gt;"&amp; A605 - _xlfn.DAYS(DATE(YEAR(A605)+1,1,1),DATE(YEAR(A605),1,1)),K$21:K604)*G$3,0)</f>
        <v>0</v>
      </c>
      <c r="J605" s="34">
        <f>SUM(I$21:I605)</f>
        <v>488.1401098901099</v>
      </c>
      <c r="K605" s="34">
        <f t="shared" si="48"/>
        <v>10254.14010989011</v>
      </c>
    </row>
    <row r="606" spans="1:11" x14ac:dyDescent="0.25">
      <c r="A606" s="20">
        <f t="shared" si="49"/>
        <v>40764</v>
      </c>
      <c r="B606" s="33">
        <f>_xlfn.IFNA(INDEX('Ein- und Auszahlungen'!B:B,MATCH(A606,'Ein- und Auszahlungen'!A:A,0)),0)</f>
        <v>0</v>
      </c>
      <c r="C606" s="34">
        <f t="shared" si="45"/>
        <v>1.4486995792198494</v>
      </c>
      <c r="D606" s="34">
        <f>SUM(C$21:C606)</f>
        <v>810.95562788413406</v>
      </c>
      <c r="E606" s="34">
        <f t="shared" si="46"/>
        <v>10576.955627884121</v>
      </c>
      <c r="F606" s="34">
        <f>IF(AND(OR(MONTH(A606) = MONTH(A$21), MONTH(A606) = MOD(MONTH(A$21)+6, 12)), DAY(A606) = DAY(A$21)),AVERAGEIF(A$21:A605,"&gt;"&amp; A606 - _xlfn.DAYS(A606,DATE(YEAR(A606),MONTH(A606)-6,DAY(A606))),H$21:H605)*G$3/2,0)</f>
        <v>0</v>
      </c>
      <c r="G606" s="34">
        <f>SUM(F$21:F606)</f>
        <v>747.15462431693913</v>
      </c>
      <c r="H606" s="34">
        <f t="shared" si="47"/>
        <v>10513.15462431694</v>
      </c>
      <c r="I606" s="34">
        <f>IF(AND(MONTH(A606) = MONTH(A$21), DAY(A606) = DAY(A$21)),AVERAGEIF(A$21:A605,"&gt;"&amp; A606 - _xlfn.DAYS(DATE(YEAR(A606)+1,1,1),DATE(YEAR(A606),1,1)),K$21:K605)*G$3,0)</f>
        <v>0</v>
      </c>
      <c r="J606" s="34">
        <f>SUM(I$21:I606)</f>
        <v>488.1401098901099</v>
      </c>
      <c r="K606" s="34">
        <f t="shared" si="48"/>
        <v>10254.14010989011</v>
      </c>
    </row>
    <row r="607" spans="1:11" x14ac:dyDescent="0.25">
      <c r="A607" s="20">
        <f t="shared" si="49"/>
        <v>40765</v>
      </c>
      <c r="B607" s="33">
        <f>_xlfn.IFNA(INDEX('Ein- und Auszahlungen'!B:B,MATCH(A607,'Ein- und Auszahlungen'!A:A,0)),0)</f>
        <v>0</v>
      </c>
      <c r="C607" s="34">
        <f t="shared" si="45"/>
        <v>1.448898031217003</v>
      </c>
      <c r="D607" s="34">
        <f>SUM(C$21:C607)</f>
        <v>812.40452591535109</v>
      </c>
      <c r="E607" s="34">
        <f t="shared" si="46"/>
        <v>10578.404525915337</v>
      </c>
      <c r="F607" s="34">
        <f>IF(AND(OR(MONTH(A607) = MONTH(A$21), MONTH(A607) = MOD(MONTH(A$21)+6, 12)), DAY(A607) = DAY(A$21)),AVERAGEIF(A$21:A606,"&gt;"&amp; A607 - _xlfn.DAYS(A607,DATE(YEAR(A607),MONTH(A607)-6,DAY(A607))),H$21:H606)*G$3/2,0)</f>
        <v>0</v>
      </c>
      <c r="G607" s="34">
        <f>SUM(F$21:F607)</f>
        <v>747.15462431693913</v>
      </c>
      <c r="H607" s="34">
        <f t="shared" si="47"/>
        <v>10513.15462431694</v>
      </c>
      <c r="I607" s="34">
        <f>IF(AND(MONTH(A607) = MONTH(A$21), DAY(A607) = DAY(A$21)),AVERAGEIF(A$21:A606,"&gt;"&amp; A607 - _xlfn.DAYS(DATE(YEAR(A607)+1,1,1),DATE(YEAR(A607),1,1)),K$21:K606)*G$3,0)</f>
        <v>0</v>
      </c>
      <c r="J607" s="34">
        <f>SUM(I$21:I607)</f>
        <v>488.1401098901099</v>
      </c>
      <c r="K607" s="34">
        <f t="shared" si="48"/>
        <v>10254.14010989011</v>
      </c>
    </row>
    <row r="608" spans="1:11" x14ac:dyDescent="0.25">
      <c r="A608" s="20">
        <f t="shared" si="49"/>
        <v>40766</v>
      </c>
      <c r="B608" s="33">
        <f>_xlfn.IFNA(INDEX('Ein- und Auszahlungen'!B:B,MATCH(A608,'Ein- und Auszahlungen'!A:A,0)),0)</f>
        <v>0</v>
      </c>
      <c r="C608" s="34">
        <f t="shared" si="45"/>
        <v>1.4490965103993612</v>
      </c>
      <c r="D608" s="34">
        <f>SUM(C$21:C608)</f>
        <v>813.85362242575047</v>
      </c>
      <c r="E608" s="34">
        <f t="shared" si="46"/>
        <v>10579.853622425737</v>
      </c>
      <c r="F608" s="34">
        <f>IF(AND(OR(MONTH(A608) = MONTH(A$21), MONTH(A608) = MOD(MONTH(A$21)+6, 12)), DAY(A608) = DAY(A$21)),AVERAGEIF(A$21:A607,"&gt;"&amp; A608 - _xlfn.DAYS(A608,DATE(YEAR(A608),MONTH(A608)-6,DAY(A608))),H$21:H607)*G$3/2,0)</f>
        <v>0</v>
      </c>
      <c r="G608" s="34">
        <f>SUM(F$21:F608)</f>
        <v>747.15462431693913</v>
      </c>
      <c r="H608" s="34">
        <f t="shared" si="47"/>
        <v>10513.15462431694</v>
      </c>
      <c r="I608" s="34">
        <f>IF(AND(MONTH(A608) = MONTH(A$21), DAY(A608) = DAY(A$21)),AVERAGEIF(A$21:A607,"&gt;"&amp; A608 - _xlfn.DAYS(DATE(YEAR(A608)+1,1,1),DATE(YEAR(A608),1,1)),K$21:K607)*G$3,0)</f>
        <v>0</v>
      </c>
      <c r="J608" s="34">
        <f>SUM(I$21:I608)</f>
        <v>488.1401098901099</v>
      </c>
      <c r="K608" s="34">
        <f t="shared" si="48"/>
        <v>10254.14010989011</v>
      </c>
    </row>
    <row r="609" spans="1:11" x14ac:dyDescent="0.25">
      <c r="A609" s="20">
        <f t="shared" si="49"/>
        <v>40767</v>
      </c>
      <c r="B609" s="33">
        <f>_xlfn.IFNA(INDEX('Ein- und Auszahlungen'!B:B,MATCH(A609,'Ein- und Auszahlungen'!A:A,0)),0)</f>
        <v>0</v>
      </c>
      <c r="C609" s="34">
        <f t="shared" si="45"/>
        <v>1.4492950167706489</v>
      </c>
      <c r="D609" s="34">
        <f>SUM(C$21:C609)</f>
        <v>815.30291744252111</v>
      </c>
      <c r="E609" s="34">
        <f t="shared" si="46"/>
        <v>10581.302917442508</v>
      </c>
      <c r="F609" s="34">
        <f>IF(AND(OR(MONTH(A609) = MONTH(A$21), MONTH(A609) = MOD(MONTH(A$21)+6, 12)), DAY(A609) = DAY(A$21)),AVERAGEIF(A$21:A608,"&gt;"&amp; A609 - _xlfn.DAYS(A609,DATE(YEAR(A609),MONTH(A609)-6,DAY(A609))),H$21:H608)*G$3/2,0)</f>
        <v>0</v>
      </c>
      <c r="G609" s="34">
        <f>SUM(F$21:F609)</f>
        <v>747.15462431693913</v>
      </c>
      <c r="H609" s="34">
        <f t="shared" si="47"/>
        <v>10513.15462431694</v>
      </c>
      <c r="I609" s="34">
        <f>IF(AND(MONTH(A609) = MONTH(A$21), DAY(A609) = DAY(A$21)),AVERAGEIF(A$21:A608,"&gt;"&amp; A609 - _xlfn.DAYS(DATE(YEAR(A609)+1,1,1),DATE(YEAR(A609),1,1)),K$21:K608)*G$3,0)</f>
        <v>0</v>
      </c>
      <c r="J609" s="34">
        <f>SUM(I$21:I609)</f>
        <v>488.1401098901099</v>
      </c>
      <c r="K609" s="34">
        <f t="shared" si="48"/>
        <v>10254.14010989011</v>
      </c>
    </row>
    <row r="610" spans="1:11" x14ac:dyDescent="0.25">
      <c r="A610" s="20">
        <f t="shared" si="49"/>
        <v>40768</v>
      </c>
      <c r="B610" s="33">
        <f>_xlfn.IFNA(INDEX('Ein- und Auszahlungen'!B:B,MATCH(A610,'Ein- und Auszahlungen'!A:A,0)),0)</f>
        <v>0</v>
      </c>
      <c r="C610" s="34">
        <f t="shared" si="45"/>
        <v>1.4494935503345903</v>
      </c>
      <c r="D610" s="34">
        <f>SUM(C$21:C610)</f>
        <v>816.75241099285574</v>
      </c>
      <c r="E610" s="34">
        <f t="shared" si="46"/>
        <v>10582.752410992844</v>
      </c>
      <c r="F610" s="34">
        <f>IF(AND(OR(MONTH(A610) = MONTH(A$21), MONTH(A610) = MOD(MONTH(A$21)+6, 12)), DAY(A610) = DAY(A$21)),AVERAGEIF(A$21:A609,"&gt;"&amp; A610 - _xlfn.DAYS(A610,DATE(YEAR(A610),MONTH(A610)-6,DAY(A610))),H$21:H609)*G$3/2,0)</f>
        <v>0</v>
      </c>
      <c r="G610" s="34">
        <f>SUM(F$21:F610)</f>
        <v>747.15462431693913</v>
      </c>
      <c r="H610" s="34">
        <f t="shared" si="47"/>
        <v>10513.15462431694</v>
      </c>
      <c r="I610" s="34">
        <f>IF(AND(MONTH(A610) = MONTH(A$21), DAY(A610) = DAY(A$21)),AVERAGEIF(A$21:A609,"&gt;"&amp; A610 - _xlfn.DAYS(DATE(YEAR(A610)+1,1,1),DATE(YEAR(A610),1,1)),K$21:K609)*G$3,0)</f>
        <v>0</v>
      </c>
      <c r="J610" s="34">
        <f>SUM(I$21:I610)</f>
        <v>488.1401098901099</v>
      </c>
      <c r="K610" s="34">
        <f t="shared" si="48"/>
        <v>10254.14010989011</v>
      </c>
    </row>
    <row r="611" spans="1:11" x14ac:dyDescent="0.25">
      <c r="A611" s="20">
        <f t="shared" si="49"/>
        <v>40769</v>
      </c>
      <c r="B611" s="33">
        <f>_xlfn.IFNA(INDEX('Ein- und Auszahlungen'!B:B,MATCH(A611,'Ein- und Auszahlungen'!A:A,0)),0)</f>
        <v>0</v>
      </c>
      <c r="C611" s="34">
        <f t="shared" si="45"/>
        <v>1.4496921110949101</v>
      </c>
      <c r="D611" s="34">
        <f>SUM(C$21:C611)</f>
        <v>818.20210310395066</v>
      </c>
      <c r="E611" s="34">
        <f t="shared" si="46"/>
        <v>10584.202103103938</v>
      </c>
      <c r="F611" s="34">
        <f>IF(AND(OR(MONTH(A611) = MONTH(A$21), MONTH(A611) = MOD(MONTH(A$21)+6, 12)), DAY(A611) = DAY(A$21)),AVERAGEIF(A$21:A610,"&gt;"&amp; A611 - _xlfn.DAYS(A611,DATE(YEAR(A611),MONTH(A611)-6,DAY(A611))),H$21:H610)*G$3/2,0)</f>
        <v>0</v>
      </c>
      <c r="G611" s="34">
        <f>SUM(F$21:F611)</f>
        <v>747.15462431693913</v>
      </c>
      <c r="H611" s="34">
        <f t="shared" si="47"/>
        <v>10513.15462431694</v>
      </c>
      <c r="I611" s="34">
        <f>IF(AND(MONTH(A611) = MONTH(A$21), DAY(A611) = DAY(A$21)),AVERAGEIF(A$21:A610,"&gt;"&amp; A611 - _xlfn.DAYS(DATE(YEAR(A611)+1,1,1),DATE(YEAR(A611),1,1)),K$21:K610)*G$3,0)</f>
        <v>0</v>
      </c>
      <c r="J611" s="34">
        <f>SUM(I$21:I611)</f>
        <v>488.1401098901099</v>
      </c>
      <c r="K611" s="34">
        <f t="shared" si="48"/>
        <v>10254.14010989011</v>
      </c>
    </row>
    <row r="612" spans="1:11" x14ac:dyDescent="0.25">
      <c r="A612" s="20">
        <f t="shared" si="49"/>
        <v>40770</v>
      </c>
      <c r="B612" s="33">
        <f>_xlfn.IFNA(INDEX('Ein- und Auszahlungen'!B:B,MATCH(A612,'Ein- und Auszahlungen'!A:A,0)),0)</f>
        <v>0</v>
      </c>
      <c r="C612" s="34">
        <f t="shared" si="45"/>
        <v>1.4498906990553342</v>
      </c>
      <c r="D612" s="34">
        <f>SUM(C$21:C612)</f>
        <v>819.65199380300601</v>
      </c>
      <c r="E612" s="34">
        <f t="shared" si="46"/>
        <v>10585.651993802994</v>
      </c>
      <c r="F612" s="34">
        <f>IF(AND(OR(MONTH(A612) = MONTH(A$21), MONTH(A612) = MOD(MONTH(A$21)+6, 12)), DAY(A612) = DAY(A$21)),AVERAGEIF(A$21:A611,"&gt;"&amp; A612 - _xlfn.DAYS(A612,DATE(YEAR(A612),MONTH(A612)-6,DAY(A612))),H$21:H611)*G$3/2,0)</f>
        <v>0</v>
      </c>
      <c r="G612" s="34">
        <f>SUM(F$21:F612)</f>
        <v>747.15462431693913</v>
      </c>
      <c r="H612" s="34">
        <f t="shared" si="47"/>
        <v>10513.15462431694</v>
      </c>
      <c r="I612" s="34">
        <f>IF(AND(MONTH(A612) = MONTH(A$21), DAY(A612) = DAY(A$21)),AVERAGEIF(A$21:A611,"&gt;"&amp; A612 - _xlfn.DAYS(DATE(YEAR(A612)+1,1,1),DATE(YEAR(A612),1,1)),K$21:K611)*G$3,0)</f>
        <v>0</v>
      </c>
      <c r="J612" s="34">
        <f>SUM(I$21:I612)</f>
        <v>488.1401098901099</v>
      </c>
      <c r="K612" s="34">
        <f t="shared" si="48"/>
        <v>10254.14010989011</v>
      </c>
    </row>
    <row r="613" spans="1:11" x14ac:dyDescent="0.25">
      <c r="A613" s="20">
        <f t="shared" si="49"/>
        <v>40771</v>
      </c>
      <c r="B613" s="33">
        <f>_xlfn.IFNA(INDEX('Ein- und Auszahlungen'!B:B,MATCH(A613,'Ein- und Auszahlungen'!A:A,0)),0)</f>
        <v>0</v>
      </c>
      <c r="C613" s="34">
        <f t="shared" si="45"/>
        <v>1.4500893142195883</v>
      </c>
      <c r="D613" s="34">
        <f>SUM(C$21:C613)</f>
        <v>821.10208311722556</v>
      </c>
      <c r="E613" s="34">
        <f t="shared" si="46"/>
        <v>10587.102083117214</v>
      </c>
      <c r="F613" s="34">
        <f>IF(AND(OR(MONTH(A613) = MONTH(A$21), MONTH(A613) = MOD(MONTH(A$21)+6, 12)), DAY(A613) = DAY(A$21)),AVERAGEIF(A$21:A612,"&gt;"&amp; A613 - _xlfn.DAYS(A613,DATE(YEAR(A613),MONTH(A613)-6,DAY(A613))),H$21:H612)*G$3/2,0)</f>
        <v>0</v>
      </c>
      <c r="G613" s="34">
        <f>SUM(F$21:F613)</f>
        <v>747.15462431693913</v>
      </c>
      <c r="H613" s="34">
        <f t="shared" si="47"/>
        <v>10513.15462431694</v>
      </c>
      <c r="I613" s="34">
        <f>IF(AND(MONTH(A613) = MONTH(A$21), DAY(A613) = DAY(A$21)),AVERAGEIF(A$21:A612,"&gt;"&amp; A613 - _xlfn.DAYS(DATE(YEAR(A613)+1,1,1),DATE(YEAR(A613),1,1)),K$21:K612)*G$3,0)</f>
        <v>0</v>
      </c>
      <c r="J613" s="34">
        <f>SUM(I$21:I613)</f>
        <v>488.1401098901099</v>
      </c>
      <c r="K613" s="34">
        <f t="shared" si="48"/>
        <v>10254.14010989011</v>
      </c>
    </row>
    <row r="614" spans="1:11" x14ac:dyDescent="0.25">
      <c r="A614" s="20">
        <f t="shared" si="49"/>
        <v>40772</v>
      </c>
      <c r="B614" s="33">
        <f>_xlfn.IFNA(INDEX('Ein- und Auszahlungen'!B:B,MATCH(A614,'Ein- und Auszahlungen'!A:A,0)),0)</f>
        <v>0</v>
      </c>
      <c r="C614" s="34">
        <f t="shared" si="45"/>
        <v>1.4502879565913991</v>
      </c>
      <c r="D614" s="34">
        <f>SUM(C$21:C614)</f>
        <v>822.55237107381697</v>
      </c>
      <c r="E614" s="34">
        <f t="shared" si="46"/>
        <v>10588.552371073805</v>
      </c>
      <c r="F614" s="34">
        <f>IF(AND(OR(MONTH(A614) = MONTH(A$21), MONTH(A614) = MOD(MONTH(A$21)+6, 12)), DAY(A614) = DAY(A$21)),AVERAGEIF(A$21:A613,"&gt;"&amp; A614 - _xlfn.DAYS(A614,DATE(YEAR(A614),MONTH(A614)-6,DAY(A614))),H$21:H613)*G$3/2,0)</f>
        <v>0</v>
      </c>
      <c r="G614" s="34">
        <f>SUM(F$21:F614)</f>
        <v>747.15462431693913</v>
      </c>
      <c r="H614" s="34">
        <f t="shared" si="47"/>
        <v>10513.15462431694</v>
      </c>
      <c r="I614" s="34">
        <f>IF(AND(MONTH(A614) = MONTH(A$21), DAY(A614) = DAY(A$21)),AVERAGEIF(A$21:A613,"&gt;"&amp; A614 - _xlfn.DAYS(DATE(YEAR(A614)+1,1,1),DATE(YEAR(A614),1,1)),K$21:K613)*G$3,0)</f>
        <v>0</v>
      </c>
      <c r="J614" s="34">
        <f>SUM(I$21:I614)</f>
        <v>488.1401098901099</v>
      </c>
      <c r="K614" s="34">
        <f t="shared" si="48"/>
        <v>10254.14010989011</v>
      </c>
    </row>
    <row r="615" spans="1:11" x14ac:dyDescent="0.25">
      <c r="A615" s="20">
        <f t="shared" si="49"/>
        <v>40773</v>
      </c>
      <c r="B615" s="33">
        <f>_xlfn.IFNA(INDEX('Ein- und Auszahlungen'!B:B,MATCH(A615,'Ein- und Auszahlungen'!A:A,0)),0)</f>
        <v>0</v>
      </c>
      <c r="C615" s="34">
        <f t="shared" si="45"/>
        <v>1.450486626174494</v>
      </c>
      <c r="D615" s="34">
        <f>SUM(C$21:C615)</f>
        <v>824.00285769999141</v>
      </c>
      <c r="E615" s="34">
        <f t="shared" si="46"/>
        <v>10590.002857699979</v>
      </c>
      <c r="F615" s="34">
        <f>IF(AND(OR(MONTH(A615) = MONTH(A$21), MONTH(A615) = MOD(MONTH(A$21)+6, 12)), DAY(A615) = DAY(A$21)),AVERAGEIF(A$21:A614,"&gt;"&amp; A615 - _xlfn.DAYS(A615,DATE(YEAR(A615),MONTH(A615)-6,DAY(A615))),H$21:H614)*G$3/2,0)</f>
        <v>0</v>
      </c>
      <c r="G615" s="34">
        <f>SUM(F$21:F615)</f>
        <v>747.15462431693913</v>
      </c>
      <c r="H615" s="34">
        <f t="shared" si="47"/>
        <v>10513.15462431694</v>
      </c>
      <c r="I615" s="34">
        <f>IF(AND(MONTH(A615) = MONTH(A$21), DAY(A615) = DAY(A$21)),AVERAGEIF(A$21:A614,"&gt;"&amp; A615 - _xlfn.DAYS(DATE(YEAR(A615)+1,1,1),DATE(YEAR(A615),1,1)),K$21:K614)*G$3,0)</f>
        <v>0</v>
      </c>
      <c r="J615" s="34">
        <f>SUM(I$21:I615)</f>
        <v>488.1401098901099</v>
      </c>
      <c r="K615" s="34">
        <f t="shared" si="48"/>
        <v>10254.14010989011</v>
      </c>
    </row>
    <row r="616" spans="1:11" x14ac:dyDescent="0.25">
      <c r="A616" s="20">
        <f t="shared" si="49"/>
        <v>40774</v>
      </c>
      <c r="B616" s="33">
        <f>_xlfn.IFNA(INDEX('Ein- und Auszahlungen'!B:B,MATCH(A616,'Ein- und Auszahlungen'!A:A,0)),0)</f>
        <v>0</v>
      </c>
      <c r="C616" s="34">
        <f t="shared" si="45"/>
        <v>1.4506853229726</v>
      </c>
      <c r="D616" s="34">
        <f>SUM(C$21:C616)</f>
        <v>825.45354302296403</v>
      </c>
      <c r="E616" s="34">
        <f t="shared" si="46"/>
        <v>10591.453543022952</v>
      </c>
      <c r="F616" s="34">
        <f>IF(AND(OR(MONTH(A616) = MONTH(A$21), MONTH(A616) = MOD(MONTH(A$21)+6, 12)), DAY(A616) = DAY(A$21)),AVERAGEIF(A$21:A615,"&gt;"&amp; A616 - _xlfn.DAYS(A616,DATE(YEAR(A616),MONTH(A616)-6,DAY(A616))),H$21:H615)*G$3/2,0)</f>
        <v>0</v>
      </c>
      <c r="G616" s="34">
        <f>SUM(F$21:F616)</f>
        <v>747.15462431693913</v>
      </c>
      <c r="H616" s="34">
        <f t="shared" si="47"/>
        <v>10513.15462431694</v>
      </c>
      <c r="I616" s="34">
        <f>IF(AND(MONTH(A616) = MONTH(A$21), DAY(A616) = DAY(A$21)),AVERAGEIF(A$21:A615,"&gt;"&amp; A616 - _xlfn.DAYS(DATE(YEAR(A616)+1,1,1),DATE(YEAR(A616),1,1)),K$21:K615)*G$3,0)</f>
        <v>0</v>
      </c>
      <c r="J616" s="34">
        <f>SUM(I$21:I616)</f>
        <v>488.1401098901099</v>
      </c>
      <c r="K616" s="34">
        <f t="shared" si="48"/>
        <v>10254.14010989011</v>
      </c>
    </row>
    <row r="617" spans="1:11" x14ac:dyDescent="0.25">
      <c r="A617" s="20">
        <f t="shared" si="49"/>
        <v>40775</v>
      </c>
      <c r="B617" s="33">
        <f>_xlfn.IFNA(INDEX('Ein- und Auszahlungen'!B:B,MATCH(A617,'Ein- und Auszahlungen'!A:A,0)),0)</f>
        <v>0</v>
      </c>
      <c r="C617" s="34">
        <f t="shared" si="45"/>
        <v>1.4508840469894453</v>
      </c>
      <c r="D617" s="34">
        <f>SUM(C$21:C617)</f>
        <v>826.9044270699535</v>
      </c>
      <c r="E617" s="34">
        <f t="shared" si="46"/>
        <v>10592.904427069941</v>
      </c>
      <c r="F617" s="34">
        <f>IF(AND(OR(MONTH(A617) = MONTH(A$21), MONTH(A617) = MOD(MONTH(A$21)+6, 12)), DAY(A617) = DAY(A$21)),AVERAGEIF(A$21:A616,"&gt;"&amp; A617 - _xlfn.DAYS(A617,DATE(YEAR(A617),MONTH(A617)-6,DAY(A617))),H$21:H616)*G$3/2,0)</f>
        <v>0</v>
      </c>
      <c r="G617" s="34">
        <f>SUM(F$21:F617)</f>
        <v>747.15462431693913</v>
      </c>
      <c r="H617" s="34">
        <f t="shared" si="47"/>
        <v>10513.15462431694</v>
      </c>
      <c r="I617" s="34">
        <f>IF(AND(MONTH(A617) = MONTH(A$21), DAY(A617) = DAY(A$21)),AVERAGEIF(A$21:A616,"&gt;"&amp; A617 - _xlfn.DAYS(DATE(YEAR(A617)+1,1,1),DATE(YEAR(A617),1,1)),K$21:K616)*G$3,0)</f>
        <v>0</v>
      </c>
      <c r="J617" s="34">
        <f>SUM(I$21:I617)</f>
        <v>488.1401098901099</v>
      </c>
      <c r="K617" s="34">
        <f t="shared" si="48"/>
        <v>10254.14010989011</v>
      </c>
    </row>
    <row r="618" spans="1:11" x14ac:dyDescent="0.25">
      <c r="A618" s="20">
        <f t="shared" si="49"/>
        <v>40776</v>
      </c>
      <c r="B618" s="33">
        <f>_xlfn.IFNA(INDEX('Ein- und Auszahlungen'!B:B,MATCH(A618,'Ein- und Auszahlungen'!A:A,0)),0)</f>
        <v>0</v>
      </c>
      <c r="C618" s="34">
        <f t="shared" si="45"/>
        <v>1.4510827982287591</v>
      </c>
      <c r="D618" s="34">
        <f>SUM(C$21:C618)</f>
        <v>828.35550986818225</v>
      </c>
      <c r="E618" s="34">
        <f t="shared" si="46"/>
        <v>10594.35550986817</v>
      </c>
      <c r="F618" s="34">
        <f>IF(AND(OR(MONTH(A618) = MONTH(A$21), MONTH(A618) = MOD(MONTH(A$21)+6, 12)), DAY(A618) = DAY(A$21)),AVERAGEIF(A$21:A617,"&gt;"&amp; A618 - _xlfn.DAYS(A618,DATE(YEAR(A618),MONTH(A618)-6,DAY(A618))),H$21:H617)*G$3/2,0)</f>
        <v>0</v>
      </c>
      <c r="G618" s="34">
        <f>SUM(F$21:F618)</f>
        <v>747.15462431693913</v>
      </c>
      <c r="H618" s="34">
        <f t="shared" si="47"/>
        <v>10513.15462431694</v>
      </c>
      <c r="I618" s="34">
        <f>IF(AND(MONTH(A618) = MONTH(A$21), DAY(A618) = DAY(A$21)),AVERAGEIF(A$21:A617,"&gt;"&amp; A618 - _xlfn.DAYS(DATE(YEAR(A618)+1,1,1),DATE(YEAR(A618),1,1)),K$21:K617)*G$3,0)</f>
        <v>0</v>
      </c>
      <c r="J618" s="34">
        <f>SUM(I$21:I618)</f>
        <v>488.1401098901099</v>
      </c>
      <c r="K618" s="34">
        <f t="shared" si="48"/>
        <v>10254.14010989011</v>
      </c>
    </row>
    <row r="619" spans="1:11" x14ac:dyDescent="0.25">
      <c r="A619" s="20">
        <f t="shared" si="49"/>
        <v>40777</v>
      </c>
      <c r="B619" s="33">
        <f>_xlfn.IFNA(INDEX('Ein- und Auszahlungen'!B:B,MATCH(A619,'Ein- und Auszahlungen'!A:A,0)),0)</f>
        <v>0</v>
      </c>
      <c r="C619" s="34">
        <f t="shared" si="45"/>
        <v>1.4512815766942699</v>
      </c>
      <c r="D619" s="34">
        <f>SUM(C$21:C619)</f>
        <v>829.80679144487647</v>
      </c>
      <c r="E619" s="34">
        <f t="shared" si="46"/>
        <v>10595.806791444864</v>
      </c>
      <c r="F619" s="34">
        <f>IF(AND(OR(MONTH(A619) = MONTH(A$21), MONTH(A619) = MOD(MONTH(A$21)+6, 12)), DAY(A619) = DAY(A$21)),AVERAGEIF(A$21:A618,"&gt;"&amp; A619 - _xlfn.DAYS(A619,DATE(YEAR(A619),MONTH(A619)-6,DAY(A619))),H$21:H618)*G$3/2,0)</f>
        <v>0</v>
      </c>
      <c r="G619" s="34">
        <f>SUM(F$21:F619)</f>
        <v>747.15462431693913</v>
      </c>
      <c r="H619" s="34">
        <f t="shared" si="47"/>
        <v>10513.15462431694</v>
      </c>
      <c r="I619" s="34">
        <f>IF(AND(MONTH(A619) = MONTH(A$21), DAY(A619) = DAY(A$21)),AVERAGEIF(A$21:A618,"&gt;"&amp; A619 - _xlfn.DAYS(DATE(YEAR(A619)+1,1,1),DATE(YEAR(A619),1,1)),K$21:K618)*G$3,0)</f>
        <v>0</v>
      </c>
      <c r="J619" s="34">
        <f>SUM(I$21:I619)</f>
        <v>488.1401098901099</v>
      </c>
      <c r="K619" s="34">
        <f t="shared" si="48"/>
        <v>10254.14010989011</v>
      </c>
    </row>
    <row r="620" spans="1:11" x14ac:dyDescent="0.25">
      <c r="A620" s="20">
        <f t="shared" si="49"/>
        <v>40778</v>
      </c>
      <c r="B620" s="33">
        <f>_xlfn.IFNA(INDEX('Ein- und Auszahlungen'!B:B,MATCH(A620,'Ein- und Auszahlungen'!A:A,0)),0)</f>
        <v>0</v>
      </c>
      <c r="C620" s="34">
        <f t="shared" si="45"/>
        <v>1.4514803823897073</v>
      </c>
      <c r="D620" s="34">
        <f>SUM(C$21:C620)</f>
        <v>831.25827182726619</v>
      </c>
      <c r="E620" s="34">
        <f t="shared" si="46"/>
        <v>10597.258271827253</v>
      </c>
      <c r="F620" s="34">
        <f>IF(AND(OR(MONTH(A620) = MONTH(A$21), MONTH(A620) = MOD(MONTH(A$21)+6, 12)), DAY(A620) = DAY(A$21)),AVERAGEIF(A$21:A619,"&gt;"&amp; A620 - _xlfn.DAYS(A620,DATE(YEAR(A620),MONTH(A620)-6,DAY(A620))),H$21:H619)*G$3/2,0)</f>
        <v>0</v>
      </c>
      <c r="G620" s="34">
        <f>SUM(F$21:F620)</f>
        <v>747.15462431693913</v>
      </c>
      <c r="H620" s="34">
        <f t="shared" si="47"/>
        <v>10513.15462431694</v>
      </c>
      <c r="I620" s="34">
        <f>IF(AND(MONTH(A620) = MONTH(A$21), DAY(A620) = DAY(A$21)),AVERAGEIF(A$21:A619,"&gt;"&amp; A620 - _xlfn.DAYS(DATE(YEAR(A620)+1,1,1),DATE(YEAR(A620),1,1)),K$21:K619)*G$3,0)</f>
        <v>0</v>
      </c>
      <c r="J620" s="34">
        <f>SUM(I$21:I620)</f>
        <v>488.1401098901099</v>
      </c>
      <c r="K620" s="34">
        <f t="shared" si="48"/>
        <v>10254.14010989011</v>
      </c>
    </row>
    <row r="621" spans="1:11" x14ac:dyDescent="0.25">
      <c r="A621" s="20">
        <f t="shared" si="49"/>
        <v>40779</v>
      </c>
      <c r="B621" s="33">
        <f>_xlfn.IFNA(INDEX('Ein- und Auszahlungen'!B:B,MATCH(A621,'Ein- und Auszahlungen'!A:A,0)),0)</f>
        <v>0</v>
      </c>
      <c r="C621" s="34">
        <f t="shared" si="45"/>
        <v>1.4516792153188018</v>
      </c>
      <c r="D621" s="34">
        <f>SUM(C$21:C621)</f>
        <v>832.70995104258498</v>
      </c>
      <c r="E621" s="34">
        <f t="shared" si="46"/>
        <v>10598.709951042572</v>
      </c>
      <c r="F621" s="34">
        <f>IF(AND(OR(MONTH(A621) = MONTH(A$21), MONTH(A621) = MOD(MONTH(A$21)+6, 12)), DAY(A621) = DAY(A$21)),AVERAGEIF(A$21:A620,"&gt;"&amp; A621 - _xlfn.DAYS(A621,DATE(YEAR(A621),MONTH(A621)-6,DAY(A621))),H$21:H620)*G$3/2,0)</f>
        <v>0</v>
      </c>
      <c r="G621" s="34">
        <f>SUM(F$21:F621)</f>
        <v>747.15462431693913</v>
      </c>
      <c r="H621" s="34">
        <f t="shared" si="47"/>
        <v>10513.15462431694</v>
      </c>
      <c r="I621" s="34">
        <f>IF(AND(MONTH(A621) = MONTH(A$21), DAY(A621) = DAY(A$21)),AVERAGEIF(A$21:A620,"&gt;"&amp; A621 - _xlfn.DAYS(DATE(YEAR(A621)+1,1,1),DATE(YEAR(A621),1,1)),K$21:K620)*G$3,0)</f>
        <v>0</v>
      </c>
      <c r="J621" s="34">
        <f>SUM(I$21:I621)</f>
        <v>488.1401098901099</v>
      </c>
      <c r="K621" s="34">
        <f t="shared" si="48"/>
        <v>10254.14010989011</v>
      </c>
    </row>
    <row r="622" spans="1:11" x14ac:dyDescent="0.25">
      <c r="A622" s="20">
        <f t="shared" si="49"/>
        <v>40780</v>
      </c>
      <c r="B622" s="33">
        <f>_xlfn.IFNA(INDEX('Ein- und Auszahlungen'!B:B,MATCH(A622,'Ein- und Auszahlungen'!A:A,0)),0)</f>
        <v>0</v>
      </c>
      <c r="C622" s="34">
        <f t="shared" si="45"/>
        <v>1.4518780754852838</v>
      </c>
      <c r="D622" s="34">
        <f>SUM(C$21:C622)</f>
        <v>834.16182911807027</v>
      </c>
      <c r="E622" s="34">
        <f t="shared" si="46"/>
        <v>10600.161829118058</v>
      </c>
      <c r="F622" s="34">
        <f>IF(AND(OR(MONTH(A622) = MONTH(A$21), MONTH(A622) = MOD(MONTH(A$21)+6, 12)), DAY(A622) = DAY(A$21)),AVERAGEIF(A$21:A621,"&gt;"&amp; A622 - _xlfn.DAYS(A622,DATE(YEAR(A622),MONTH(A622)-6,DAY(A622))),H$21:H621)*G$3/2,0)</f>
        <v>0</v>
      </c>
      <c r="G622" s="34">
        <f>SUM(F$21:F622)</f>
        <v>747.15462431693913</v>
      </c>
      <c r="H622" s="34">
        <f t="shared" si="47"/>
        <v>10513.15462431694</v>
      </c>
      <c r="I622" s="34">
        <f>IF(AND(MONTH(A622) = MONTH(A$21), DAY(A622) = DAY(A$21)),AVERAGEIF(A$21:A621,"&gt;"&amp; A622 - _xlfn.DAYS(DATE(YEAR(A622)+1,1,1),DATE(YEAR(A622),1,1)),K$21:K621)*G$3,0)</f>
        <v>0</v>
      </c>
      <c r="J622" s="34">
        <f>SUM(I$21:I622)</f>
        <v>488.1401098901099</v>
      </c>
      <c r="K622" s="34">
        <f t="shared" si="48"/>
        <v>10254.14010989011</v>
      </c>
    </row>
    <row r="623" spans="1:11" x14ac:dyDescent="0.25">
      <c r="A623" s="20">
        <f t="shared" si="49"/>
        <v>40781</v>
      </c>
      <c r="B623" s="33">
        <f>_xlfn.IFNA(INDEX('Ein- und Auszahlungen'!B:B,MATCH(A623,'Ein- und Auszahlungen'!A:A,0)),0)</f>
        <v>0</v>
      </c>
      <c r="C623" s="34">
        <f t="shared" si="45"/>
        <v>1.4520769628928847</v>
      </c>
      <c r="D623" s="34">
        <f>SUM(C$21:C623)</f>
        <v>835.61390608096315</v>
      </c>
      <c r="E623" s="34">
        <f t="shared" si="46"/>
        <v>10601.613906080951</v>
      </c>
      <c r="F623" s="34">
        <f>IF(AND(OR(MONTH(A623) = MONTH(A$21), MONTH(A623) = MOD(MONTH(A$21)+6, 12)), DAY(A623) = DAY(A$21)),AVERAGEIF(A$21:A622,"&gt;"&amp; A623 - _xlfn.DAYS(A623,DATE(YEAR(A623),MONTH(A623)-6,DAY(A623))),H$21:H622)*G$3/2,0)</f>
        <v>0</v>
      </c>
      <c r="G623" s="34">
        <f>SUM(F$21:F623)</f>
        <v>747.15462431693913</v>
      </c>
      <c r="H623" s="34">
        <f t="shared" si="47"/>
        <v>10513.15462431694</v>
      </c>
      <c r="I623" s="34">
        <f>IF(AND(MONTH(A623) = MONTH(A$21), DAY(A623) = DAY(A$21)),AVERAGEIF(A$21:A622,"&gt;"&amp; A623 - _xlfn.DAYS(DATE(YEAR(A623)+1,1,1),DATE(YEAR(A623),1,1)),K$21:K622)*G$3,0)</f>
        <v>0</v>
      </c>
      <c r="J623" s="34">
        <f>SUM(I$21:I623)</f>
        <v>488.1401098901099</v>
      </c>
      <c r="K623" s="34">
        <f t="shared" si="48"/>
        <v>10254.14010989011</v>
      </c>
    </row>
    <row r="624" spans="1:11" x14ac:dyDescent="0.25">
      <c r="A624" s="20">
        <f t="shared" si="49"/>
        <v>40782</v>
      </c>
      <c r="B624" s="33">
        <f>_xlfn.IFNA(INDEX('Ein- und Auszahlungen'!B:B,MATCH(A624,'Ein- und Auszahlungen'!A:A,0)),0)</f>
        <v>0</v>
      </c>
      <c r="C624" s="34">
        <f t="shared" si="45"/>
        <v>1.4522758775453359</v>
      </c>
      <c r="D624" s="34">
        <f>SUM(C$21:C624)</f>
        <v>837.06618195850854</v>
      </c>
      <c r="E624" s="34">
        <f t="shared" si="46"/>
        <v>10603.066181958497</v>
      </c>
      <c r="F624" s="34">
        <f>IF(AND(OR(MONTH(A624) = MONTH(A$21), MONTH(A624) = MOD(MONTH(A$21)+6, 12)), DAY(A624) = DAY(A$21)),AVERAGEIF(A$21:A623,"&gt;"&amp; A624 - _xlfn.DAYS(A624,DATE(YEAR(A624),MONTH(A624)-6,DAY(A624))),H$21:H623)*G$3/2,0)</f>
        <v>0</v>
      </c>
      <c r="G624" s="34">
        <f>SUM(F$21:F624)</f>
        <v>747.15462431693913</v>
      </c>
      <c r="H624" s="34">
        <f t="shared" si="47"/>
        <v>10513.15462431694</v>
      </c>
      <c r="I624" s="34">
        <f>IF(AND(MONTH(A624) = MONTH(A$21), DAY(A624) = DAY(A$21)),AVERAGEIF(A$21:A623,"&gt;"&amp; A624 - _xlfn.DAYS(DATE(YEAR(A624)+1,1,1),DATE(YEAR(A624),1,1)),K$21:K623)*G$3,0)</f>
        <v>0</v>
      </c>
      <c r="J624" s="34">
        <f>SUM(I$21:I624)</f>
        <v>488.1401098901099</v>
      </c>
      <c r="K624" s="34">
        <f t="shared" si="48"/>
        <v>10254.14010989011</v>
      </c>
    </row>
    <row r="625" spans="1:11" x14ac:dyDescent="0.25">
      <c r="A625" s="20">
        <f t="shared" si="49"/>
        <v>40783</v>
      </c>
      <c r="B625" s="33">
        <f>_xlfn.IFNA(INDEX('Ein- und Auszahlungen'!B:B,MATCH(A625,'Ein- und Auszahlungen'!A:A,0)),0)</f>
        <v>0</v>
      </c>
      <c r="C625" s="34">
        <f t="shared" si="45"/>
        <v>1.4524748194463695</v>
      </c>
      <c r="D625" s="34">
        <f>SUM(C$21:C625)</f>
        <v>838.5186567779549</v>
      </c>
      <c r="E625" s="34">
        <f t="shared" si="46"/>
        <v>10604.518656777944</v>
      </c>
      <c r="F625" s="34">
        <f>IF(AND(OR(MONTH(A625) = MONTH(A$21), MONTH(A625) = MOD(MONTH(A$21)+6, 12)), DAY(A625) = DAY(A$21)),AVERAGEIF(A$21:A624,"&gt;"&amp; A625 - _xlfn.DAYS(A625,DATE(YEAR(A625),MONTH(A625)-6,DAY(A625))),H$21:H624)*G$3/2,0)</f>
        <v>0</v>
      </c>
      <c r="G625" s="34">
        <f>SUM(F$21:F625)</f>
        <v>747.15462431693913</v>
      </c>
      <c r="H625" s="34">
        <f t="shared" si="47"/>
        <v>10513.15462431694</v>
      </c>
      <c r="I625" s="34">
        <f>IF(AND(MONTH(A625) = MONTH(A$21), DAY(A625) = DAY(A$21)),AVERAGEIF(A$21:A624,"&gt;"&amp; A625 - _xlfn.DAYS(DATE(YEAR(A625)+1,1,1),DATE(YEAR(A625),1,1)),K$21:K624)*G$3,0)</f>
        <v>0</v>
      </c>
      <c r="J625" s="34">
        <f>SUM(I$21:I625)</f>
        <v>488.1401098901099</v>
      </c>
      <c r="K625" s="34">
        <f t="shared" si="48"/>
        <v>10254.14010989011</v>
      </c>
    </row>
    <row r="626" spans="1:11" x14ac:dyDescent="0.25">
      <c r="A626" s="20">
        <f t="shared" si="49"/>
        <v>40784</v>
      </c>
      <c r="B626" s="33">
        <f>_xlfn.IFNA(INDEX('Ein- und Auszahlungen'!B:B,MATCH(A626,'Ein- und Auszahlungen'!A:A,0)),0)</f>
        <v>0</v>
      </c>
      <c r="C626" s="34">
        <f t="shared" si="45"/>
        <v>1.4526737885997183</v>
      </c>
      <c r="D626" s="34">
        <f>SUM(C$21:C626)</f>
        <v>839.97133056655457</v>
      </c>
      <c r="E626" s="34">
        <f t="shared" si="46"/>
        <v>10605.971330566543</v>
      </c>
      <c r="F626" s="34">
        <f>IF(AND(OR(MONTH(A626) = MONTH(A$21), MONTH(A626) = MOD(MONTH(A$21)+6, 12)), DAY(A626) = DAY(A$21)),AVERAGEIF(A$21:A625,"&gt;"&amp; A626 - _xlfn.DAYS(A626,DATE(YEAR(A626),MONTH(A626)-6,DAY(A626))),H$21:H625)*G$3/2,0)</f>
        <v>0</v>
      </c>
      <c r="G626" s="34">
        <f>SUM(F$21:F626)</f>
        <v>747.15462431693913</v>
      </c>
      <c r="H626" s="34">
        <f t="shared" si="47"/>
        <v>10513.15462431694</v>
      </c>
      <c r="I626" s="34">
        <f>IF(AND(MONTH(A626) = MONTH(A$21), DAY(A626) = DAY(A$21)),AVERAGEIF(A$21:A625,"&gt;"&amp; A626 - _xlfn.DAYS(DATE(YEAR(A626)+1,1,1),DATE(YEAR(A626),1,1)),K$21:K625)*G$3,0)</f>
        <v>0</v>
      </c>
      <c r="J626" s="34">
        <f>SUM(I$21:I626)</f>
        <v>488.1401098901099</v>
      </c>
      <c r="K626" s="34">
        <f t="shared" si="48"/>
        <v>10254.14010989011</v>
      </c>
    </row>
    <row r="627" spans="1:11" x14ac:dyDescent="0.25">
      <c r="A627" s="20">
        <f t="shared" si="49"/>
        <v>40785</v>
      </c>
      <c r="B627" s="33">
        <f>_xlfn.IFNA(INDEX('Ein- und Auszahlungen'!B:B,MATCH(A627,'Ein- und Auszahlungen'!A:A,0)),0)</f>
        <v>0</v>
      </c>
      <c r="C627" s="34">
        <f t="shared" si="45"/>
        <v>1.4528727850091154</v>
      </c>
      <c r="D627" s="34">
        <f>SUM(C$21:C627)</f>
        <v>841.42420335156373</v>
      </c>
      <c r="E627" s="34">
        <f t="shared" si="46"/>
        <v>10607.424203351551</v>
      </c>
      <c r="F627" s="34">
        <f>IF(AND(OR(MONTH(A627) = MONTH(A$21), MONTH(A627) = MOD(MONTH(A$21)+6, 12)), DAY(A627) = DAY(A$21)),AVERAGEIF(A$21:A626,"&gt;"&amp; A627 - _xlfn.DAYS(A627,DATE(YEAR(A627),MONTH(A627)-6,DAY(A627))),H$21:H626)*G$3/2,0)</f>
        <v>0</v>
      </c>
      <c r="G627" s="34">
        <f>SUM(F$21:F627)</f>
        <v>747.15462431693913</v>
      </c>
      <c r="H627" s="34">
        <f t="shared" si="47"/>
        <v>10513.15462431694</v>
      </c>
      <c r="I627" s="34">
        <f>IF(AND(MONTH(A627) = MONTH(A$21), DAY(A627) = DAY(A$21)),AVERAGEIF(A$21:A626,"&gt;"&amp; A627 - _xlfn.DAYS(DATE(YEAR(A627)+1,1,1),DATE(YEAR(A627),1,1)),K$21:K626)*G$3,0)</f>
        <v>0</v>
      </c>
      <c r="J627" s="34">
        <f>SUM(I$21:I627)</f>
        <v>488.1401098901099</v>
      </c>
      <c r="K627" s="34">
        <f t="shared" si="48"/>
        <v>10254.14010989011</v>
      </c>
    </row>
    <row r="628" spans="1:11" x14ac:dyDescent="0.25">
      <c r="A628" s="20">
        <f t="shared" si="49"/>
        <v>40786</v>
      </c>
      <c r="B628" s="33">
        <f>_xlfn.IFNA(INDEX('Ein- und Auszahlungen'!B:B,MATCH(A628,'Ein- und Auszahlungen'!A:A,0)),0)</f>
        <v>0</v>
      </c>
      <c r="C628" s="34">
        <f t="shared" si="45"/>
        <v>1.4530718086782948</v>
      </c>
      <c r="D628" s="34">
        <f>SUM(C$21:C628)</f>
        <v>842.87727516024199</v>
      </c>
      <c r="E628" s="34">
        <f t="shared" si="46"/>
        <v>10608.87727516023</v>
      </c>
      <c r="F628" s="34">
        <f>IF(AND(OR(MONTH(A628) = MONTH(A$21), MONTH(A628) = MOD(MONTH(A$21)+6, 12)), DAY(A628) = DAY(A$21)),AVERAGEIF(A$21:A627,"&gt;"&amp; A628 - _xlfn.DAYS(A628,DATE(YEAR(A628),MONTH(A628)-6,DAY(A628))),H$21:H627)*G$3/2,0)</f>
        <v>0</v>
      </c>
      <c r="G628" s="34">
        <f>SUM(F$21:F628)</f>
        <v>747.15462431693913</v>
      </c>
      <c r="H628" s="34">
        <f t="shared" si="47"/>
        <v>10513.15462431694</v>
      </c>
      <c r="I628" s="34">
        <f>IF(AND(MONTH(A628) = MONTH(A$21), DAY(A628) = DAY(A$21)),AVERAGEIF(A$21:A627,"&gt;"&amp; A628 - _xlfn.DAYS(DATE(YEAR(A628)+1,1,1),DATE(YEAR(A628),1,1)),K$21:K627)*G$3,0)</f>
        <v>0</v>
      </c>
      <c r="J628" s="34">
        <f>SUM(I$21:I628)</f>
        <v>488.1401098901099</v>
      </c>
      <c r="K628" s="34">
        <f t="shared" si="48"/>
        <v>10254.14010989011</v>
      </c>
    </row>
    <row r="629" spans="1:11" x14ac:dyDescent="0.25">
      <c r="A629" s="20">
        <f t="shared" si="49"/>
        <v>40787</v>
      </c>
      <c r="B629" s="33">
        <f>_xlfn.IFNA(INDEX('Ein- und Auszahlungen'!B:B,MATCH(A629,'Ein- und Auszahlungen'!A:A,0)),0)</f>
        <v>0</v>
      </c>
      <c r="C629" s="34">
        <f t="shared" si="45"/>
        <v>1.4532708596109905</v>
      </c>
      <c r="D629" s="34">
        <f>SUM(C$21:C629)</f>
        <v>844.33054601985293</v>
      </c>
      <c r="E629" s="34">
        <f t="shared" si="46"/>
        <v>10610.330546019841</v>
      </c>
      <c r="F629" s="34">
        <f>IF(AND(OR(MONTH(A629) = MONTH(A$21), MONTH(A629) = MOD(MONTH(A$21)+6, 12)), DAY(A629) = DAY(A$21)),AVERAGEIF(A$21:A628,"&gt;"&amp; A629 - _xlfn.DAYS(A629,DATE(YEAR(A629),MONTH(A629)-6,DAY(A629))),H$21:H628)*G$3/2,0)</f>
        <v>0</v>
      </c>
      <c r="G629" s="34">
        <f>SUM(F$21:F629)</f>
        <v>747.15462431693913</v>
      </c>
      <c r="H629" s="34">
        <f t="shared" si="47"/>
        <v>10513.15462431694</v>
      </c>
      <c r="I629" s="34">
        <f>IF(AND(MONTH(A629) = MONTH(A$21), DAY(A629) = DAY(A$21)),AVERAGEIF(A$21:A628,"&gt;"&amp; A629 - _xlfn.DAYS(DATE(YEAR(A629)+1,1,1),DATE(YEAR(A629),1,1)),K$21:K628)*G$3,0)</f>
        <v>0</v>
      </c>
      <c r="J629" s="34">
        <f>SUM(I$21:I629)</f>
        <v>488.1401098901099</v>
      </c>
      <c r="K629" s="34">
        <f t="shared" si="48"/>
        <v>10254.14010989011</v>
      </c>
    </row>
    <row r="630" spans="1:11" x14ac:dyDescent="0.25">
      <c r="A630" s="20">
        <f t="shared" si="49"/>
        <v>40788</v>
      </c>
      <c r="B630" s="33">
        <f>_xlfn.IFNA(INDEX('Ein- und Auszahlungen'!B:B,MATCH(A630,'Ein- und Auszahlungen'!A:A,0)),0)</f>
        <v>0</v>
      </c>
      <c r="C630" s="34">
        <f t="shared" si="45"/>
        <v>1.453469937810937</v>
      </c>
      <c r="D630" s="34">
        <f>SUM(C$21:C630)</f>
        <v>845.78401595766388</v>
      </c>
      <c r="E630" s="34">
        <f t="shared" si="46"/>
        <v>10611.784015957652</v>
      </c>
      <c r="F630" s="34">
        <f>IF(AND(OR(MONTH(A630) = MONTH(A$21), MONTH(A630) = MOD(MONTH(A$21)+6, 12)), DAY(A630) = DAY(A$21)),AVERAGEIF(A$21:A629,"&gt;"&amp; A630 - _xlfn.DAYS(A630,DATE(YEAR(A630),MONTH(A630)-6,DAY(A630))),H$21:H629)*G$3/2,0)</f>
        <v>0</v>
      </c>
      <c r="G630" s="34">
        <f>SUM(F$21:F630)</f>
        <v>747.15462431693913</v>
      </c>
      <c r="H630" s="34">
        <f t="shared" si="47"/>
        <v>10513.15462431694</v>
      </c>
      <c r="I630" s="34">
        <f>IF(AND(MONTH(A630) = MONTH(A$21), DAY(A630) = DAY(A$21)),AVERAGEIF(A$21:A629,"&gt;"&amp; A630 - _xlfn.DAYS(DATE(YEAR(A630)+1,1,1),DATE(YEAR(A630),1,1)),K$21:K629)*G$3,0)</f>
        <v>0</v>
      </c>
      <c r="J630" s="34">
        <f>SUM(I$21:I630)</f>
        <v>488.1401098901099</v>
      </c>
      <c r="K630" s="34">
        <f t="shared" si="48"/>
        <v>10254.14010989011</v>
      </c>
    </row>
    <row r="631" spans="1:11" x14ac:dyDescent="0.25">
      <c r="A631" s="20">
        <f t="shared" si="49"/>
        <v>40789</v>
      </c>
      <c r="B631" s="33">
        <f>_xlfn.IFNA(INDEX('Ein- und Auszahlungen'!B:B,MATCH(A631,'Ein- und Auszahlungen'!A:A,0)),0)</f>
        <v>0</v>
      </c>
      <c r="C631" s="34">
        <f t="shared" si="45"/>
        <v>1.4536690432818702</v>
      </c>
      <c r="D631" s="34">
        <f>SUM(C$21:C631)</f>
        <v>847.2376850009457</v>
      </c>
      <c r="E631" s="34">
        <f t="shared" si="46"/>
        <v>10613.237685000933</v>
      </c>
      <c r="F631" s="34">
        <f>IF(AND(OR(MONTH(A631) = MONTH(A$21), MONTH(A631) = MOD(MONTH(A$21)+6, 12)), DAY(A631) = DAY(A$21)),AVERAGEIF(A$21:A630,"&gt;"&amp; A631 - _xlfn.DAYS(A631,DATE(YEAR(A631),MONTH(A631)-6,DAY(A631))),H$21:H630)*G$3/2,0)</f>
        <v>0</v>
      </c>
      <c r="G631" s="34">
        <f>SUM(F$21:F631)</f>
        <v>747.15462431693913</v>
      </c>
      <c r="H631" s="34">
        <f t="shared" si="47"/>
        <v>10513.15462431694</v>
      </c>
      <c r="I631" s="34">
        <f>IF(AND(MONTH(A631) = MONTH(A$21), DAY(A631) = DAY(A$21)),AVERAGEIF(A$21:A630,"&gt;"&amp; A631 - _xlfn.DAYS(DATE(YEAR(A631)+1,1,1),DATE(YEAR(A631),1,1)),K$21:K630)*G$3,0)</f>
        <v>0</v>
      </c>
      <c r="J631" s="34">
        <f>SUM(I$21:I631)</f>
        <v>488.1401098901099</v>
      </c>
      <c r="K631" s="34">
        <f t="shared" si="48"/>
        <v>10254.14010989011</v>
      </c>
    </row>
    <row r="632" spans="1:11" x14ac:dyDescent="0.25">
      <c r="A632" s="20">
        <f t="shared" si="49"/>
        <v>40790</v>
      </c>
      <c r="B632" s="33">
        <f>_xlfn.IFNA(INDEX('Ein- und Auszahlungen'!B:B,MATCH(A632,'Ein- und Auszahlungen'!A:A,0)),0)</f>
        <v>0</v>
      </c>
      <c r="C632" s="34">
        <f t="shared" si="45"/>
        <v>1.4538681760275252</v>
      </c>
      <c r="D632" s="34">
        <f>SUM(C$21:C632)</f>
        <v>848.69155317697323</v>
      </c>
      <c r="E632" s="34">
        <f t="shared" si="46"/>
        <v>10614.691553176961</v>
      </c>
      <c r="F632" s="34">
        <f>IF(AND(OR(MONTH(A632) = MONTH(A$21), MONTH(A632) = MOD(MONTH(A$21)+6, 12)), DAY(A632) = DAY(A$21)),AVERAGEIF(A$21:A631,"&gt;"&amp; A632 - _xlfn.DAYS(A632,DATE(YEAR(A632),MONTH(A632)-6,DAY(A632))),H$21:H631)*G$3/2,0)</f>
        <v>0</v>
      </c>
      <c r="G632" s="34">
        <f>SUM(F$21:F632)</f>
        <v>747.15462431693913</v>
      </c>
      <c r="H632" s="34">
        <f t="shared" si="47"/>
        <v>10513.15462431694</v>
      </c>
      <c r="I632" s="34">
        <f>IF(AND(MONTH(A632) = MONTH(A$21), DAY(A632) = DAY(A$21)),AVERAGEIF(A$21:A631,"&gt;"&amp; A632 - _xlfn.DAYS(DATE(YEAR(A632)+1,1,1),DATE(YEAR(A632),1,1)),K$21:K631)*G$3,0)</f>
        <v>0</v>
      </c>
      <c r="J632" s="34">
        <f>SUM(I$21:I632)</f>
        <v>488.1401098901099</v>
      </c>
      <c r="K632" s="34">
        <f t="shared" si="48"/>
        <v>10254.14010989011</v>
      </c>
    </row>
    <row r="633" spans="1:11" x14ac:dyDescent="0.25">
      <c r="A633" s="20">
        <f t="shared" si="49"/>
        <v>40791</v>
      </c>
      <c r="B633" s="33">
        <f>_xlfn.IFNA(INDEX('Ein- und Auszahlungen'!B:B,MATCH(A633,'Ein- und Auszahlungen'!A:A,0)),0)</f>
        <v>0</v>
      </c>
      <c r="C633" s="34">
        <f t="shared" si="45"/>
        <v>1.4540673360516385</v>
      </c>
      <c r="D633" s="34">
        <f>SUM(C$21:C633)</f>
        <v>850.14562051302482</v>
      </c>
      <c r="E633" s="34">
        <f t="shared" si="46"/>
        <v>10616.145620513013</v>
      </c>
      <c r="F633" s="34">
        <f>IF(AND(OR(MONTH(A633) = MONTH(A$21), MONTH(A633) = MOD(MONTH(A$21)+6, 12)), DAY(A633) = DAY(A$21)),AVERAGEIF(A$21:A632,"&gt;"&amp; A633 - _xlfn.DAYS(A633,DATE(YEAR(A633),MONTH(A633)-6,DAY(A633))),H$21:H632)*G$3/2,0)</f>
        <v>0</v>
      </c>
      <c r="G633" s="34">
        <f>SUM(F$21:F633)</f>
        <v>747.15462431693913</v>
      </c>
      <c r="H633" s="34">
        <f t="shared" si="47"/>
        <v>10513.15462431694</v>
      </c>
      <c r="I633" s="34">
        <f>IF(AND(MONTH(A633) = MONTH(A$21), DAY(A633) = DAY(A$21)),AVERAGEIF(A$21:A632,"&gt;"&amp; A633 - _xlfn.DAYS(DATE(YEAR(A633)+1,1,1),DATE(YEAR(A633),1,1)),K$21:K632)*G$3,0)</f>
        <v>0</v>
      </c>
      <c r="J633" s="34">
        <f>SUM(I$21:I633)</f>
        <v>488.1401098901099</v>
      </c>
      <c r="K633" s="34">
        <f t="shared" si="48"/>
        <v>10254.14010989011</v>
      </c>
    </row>
    <row r="634" spans="1:11" x14ac:dyDescent="0.25">
      <c r="A634" s="20">
        <f t="shared" si="49"/>
        <v>40792</v>
      </c>
      <c r="B634" s="33">
        <f>_xlfn.IFNA(INDEX('Ein- und Auszahlungen'!B:B,MATCH(A634,'Ein- und Auszahlungen'!A:A,0)),0)</f>
        <v>0</v>
      </c>
      <c r="C634" s="34">
        <f t="shared" si="45"/>
        <v>1.454266523357947</v>
      </c>
      <c r="D634" s="34">
        <f>SUM(C$21:C634)</f>
        <v>851.59988703638282</v>
      </c>
      <c r="E634" s="34">
        <f t="shared" si="46"/>
        <v>10617.599887036371</v>
      </c>
      <c r="F634" s="34">
        <f>IF(AND(OR(MONTH(A634) = MONTH(A$21), MONTH(A634) = MOD(MONTH(A$21)+6, 12)), DAY(A634) = DAY(A$21)),AVERAGEIF(A$21:A633,"&gt;"&amp; A634 - _xlfn.DAYS(A634,DATE(YEAR(A634),MONTH(A634)-6,DAY(A634))),H$21:H633)*G$3/2,0)</f>
        <v>0</v>
      </c>
      <c r="G634" s="34">
        <f>SUM(F$21:F634)</f>
        <v>747.15462431693913</v>
      </c>
      <c r="H634" s="34">
        <f t="shared" si="47"/>
        <v>10513.15462431694</v>
      </c>
      <c r="I634" s="34">
        <f>IF(AND(MONTH(A634) = MONTH(A$21), DAY(A634) = DAY(A$21)),AVERAGEIF(A$21:A633,"&gt;"&amp; A634 - _xlfn.DAYS(DATE(YEAR(A634)+1,1,1),DATE(YEAR(A634),1,1)),K$21:K633)*G$3,0)</f>
        <v>0</v>
      </c>
      <c r="J634" s="34">
        <f>SUM(I$21:I634)</f>
        <v>488.1401098901099</v>
      </c>
      <c r="K634" s="34">
        <f t="shared" si="48"/>
        <v>10254.14010989011</v>
      </c>
    </row>
    <row r="635" spans="1:11" x14ac:dyDescent="0.25">
      <c r="A635" s="20">
        <f t="shared" si="49"/>
        <v>40793</v>
      </c>
      <c r="B635" s="33">
        <f>_xlfn.IFNA(INDEX('Ein- und Auszahlungen'!B:B,MATCH(A635,'Ein- und Auszahlungen'!A:A,0)),0)</f>
        <v>0</v>
      </c>
      <c r="C635" s="34">
        <f t="shared" si="45"/>
        <v>1.454465737950188</v>
      </c>
      <c r="D635" s="34">
        <f>SUM(C$21:C635)</f>
        <v>853.05435277433298</v>
      </c>
      <c r="E635" s="34">
        <f t="shared" si="46"/>
        <v>10619.054352774321</v>
      </c>
      <c r="F635" s="34">
        <f>IF(AND(OR(MONTH(A635) = MONTH(A$21), MONTH(A635) = MOD(MONTH(A$21)+6, 12)), DAY(A635) = DAY(A$21)),AVERAGEIF(A$21:A634,"&gt;"&amp; A635 - _xlfn.DAYS(A635,DATE(YEAR(A635),MONTH(A635)-6,DAY(A635))),H$21:H634)*G$3/2,0)</f>
        <v>0</v>
      </c>
      <c r="G635" s="34">
        <f>SUM(F$21:F635)</f>
        <v>747.15462431693913</v>
      </c>
      <c r="H635" s="34">
        <f t="shared" si="47"/>
        <v>10513.15462431694</v>
      </c>
      <c r="I635" s="34">
        <f>IF(AND(MONTH(A635) = MONTH(A$21), DAY(A635) = DAY(A$21)),AVERAGEIF(A$21:A634,"&gt;"&amp; A635 - _xlfn.DAYS(DATE(YEAR(A635)+1,1,1),DATE(YEAR(A635),1,1)),K$21:K634)*G$3,0)</f>
        <v>0</v>
      </c>
      <c r="J635" s="34">
        <f>SUM(I$21:I635)</f>
        <v>488.1401098901099</v>
      </c>
      <c r="K635" s="34">
        <f t="shared" si="48"/>
        <v>10254.14010989011</v>
      </c>
    </row>
    <row r="636" spans="1:11" x14ac:dyDescent="0.25">
      <c r="A636" s="20">
        <f t="shared" si="49"/>
        <v>40794</v>
      </c>
      <c r="B636" s="33">
        <f>_xlfn.IFNA(INDEX('Ein- und Auszahlungen'!B:B,MATCH(A636,'Ein- und Auszahlungen'!A:A,0)),0)</f>
        <v>0</v>
      </c>
      <c r="C636" s="34">
        <f t="shared" si="45"/>
        <v>1.4546649798320987</v>
      </c>
      <c r="D636" s="34">
        <f>SUM(C$21:C636)</f>
        <v>854.50901775416503</v>
      </c>
      <c r="E636" s="34">
        <f t="shared" si="46"/>
        <v>10620.509017754153</v>
      </c>
      <c r="F636" s="34">
        <f>IF(AND(OR(MONTH(A636) = MONTH(A$21), MONTH(A636) = MOD(MONTH(A$21)+6, 12)), DAY(A636) = DAY(A$21)),AVERAGEIF(A$21:A635,"&gt;"&amp; A636 - _xlfn.DAYS(A636,DATE(YEAR(A636),MONTH(A636)-6,DAY(A636))),H$21:H635)*G$3/2,0)</f>
        <v>0</v>
      </c>
      <c r="G636" s="34">
        <f>SUM(F$21:F636)</f>
        <v>747.15462431693913</v>
      </c>
      <c r="H636" s="34">
        <f t="shared" si="47"/>
        <v>10513.15462431694</v>
      </c>
      <c r="I636" s="34">
        <f>IF(AND(MONTH(A636) = MONTH(A$21), DAY(A636) = DAY(A$21)),AVERAGEIF(A$21:A635,"&gt;"&amp; A636 - _xlfn.DAYS(DATE(YEAR(A636)+1,1,1),DATE(YEAR(A636),1,1)),K$21:K635)*G$3,0)</f>
        <v>0</v>
      </c>
      <c r="J636" s="34">
        <f>SUM(I$21:I636)</f>
        <v>488.1401098901099</v>
      </c>
      <c r="K636" s="34">
        <f t="shared" si="48"/>
        <v>10254.14010989011</v>
      </c>
    </row>
    <row r="637" spans="1:11" x14ac:dyDescent="0.25">
      <c r="A637" s="20">
        <f t="shared" si="49"/>
        <v>40795</v>
      </c>
      <c r="B637" s="33">
        <f>_xlfn.IFNA(INDEX('Ein- und Auszahlungen'!B:B,MATCH(A637,'Ein- und Auszahlungen'!A:A,0)),0)</f>
        <v>0</v>
      </c>
      <c r="C637" s="34">
        <f t="shared" si="45"/>
        <v>1.4548642490074184</v>
      </c>
      <c r="D637" s="34">
        <f>SUM(C$21:C637)</f>
        <v>855.96388200317244</v>
      </c>
      <c r="E637" s="34">
        <f t="shared" si="46"/>
        <v>10621.963882003161</v>
      </c>
      <c r="F637" s="34">
        <f>IF(AND(OR(MONTH(A637) = MONTH(A$21), MONTH(A637) = MOD(MONTH(A$21)+6, 12)), DAY(A637) = DAY(A$21)),AVERAGEIF(A$21:A636,"&gt;"&amp; A637 - _xlfn.DAYS(A637,DATE(YEAR(A637),MONTH(A637)-6,DAY(A637))),H$21:H636)*G$3/2,0)</f>
        <v>0</v>
      </c>
      <c r="G637" s="34">
        <f>SUM(F$21:F637)</f>
        <v>747.15462431693913</v>
      </c>
      <c r="H637" s="34">
        <f t="shared" si="47"/>
        <v>10513.15462431694</v>
      </c>
      <c r="I637" s="34">
        <f>IF(AND(MONTH(A637) = MONTH(A$21), DAY(A637) = DAY(A$21)),AVERAGEIF(A$21:A636,"&gt;"&amp; A637 - _xlfn.DAYS(DATE(YEAR(A637)+1,1,1),DATE(YEAR(A637),1,1)),K$21:K636)*G$3,0)</f>
        <v>0</v>
      </c>
      <c r="J637" s="34">
        <f>SUM(I$21:I637)</f>
        <v>488.1401098901099</v>
      </c>
      <c r="K637" s="34">
        <f t="shared" si="48"/>
        <v>10254.14010989011</v>
      </c>
    </row>
    <row r="638" spans="1:11" x14ac:dyDescent="0.25">
      <c r="A638" s="20">
        <f t="shared" si="49"/>
        <v>40796</v>
      </c>
      <c r="B638" s="33">
        <f>_xlfn.IFNA(INDEX('Ein- und Auszahlungen'!B:B,MATCH(A638,'Ein- und Auszahlungen'!A:A,0)),0)</f>
        <v>0</v>
      </c>
      <c r="C638" s="34">
        <f t="shared" si="45"/>
        <v>1.4550635454798853</v>
      </c>
      <c r="D638" s="34">
        <f>SUM(C$21:C638)</f>
        <v>857.41894554865235</v>
      </c>
      <c r="E638" s="34">
        <f t="shared" si="46"/>
        <v>10623.418945548641</v>
      </c>
      <c r="F638" s="34">
        <f>IF(AND(OR(MONTH(A638) = MONTH(A$21), MONTH(A638) = MOD(MONTH(A$21)+6, 12)), DAY(A638) = DAY(A$21)),AVERAGEIF(A$21:A637,"&gt;"&amp; A638 - _xlfn.DAYS(A638,DATE(YEAR(A638),MONTH(A638)-6,DAY(A638))),H$21:H637)*G$3/2,0)</f>
        <v>0</v>
      </c>
      <c r="G638" s="34">
        <f>SUM(F$21:F638)</f>
        <v>747.15462431693913</v>
      </c>
      <c r="H638" s="34">
        <f t="shared" si="47"/>
        <v>10513.15462431694</v>
      </c>
      <c r="I638" s="34">
        <f>IF(AND(MONTH(A638) = MONTH(A$21), DAY(A638) = DAY(A$21)),AVERAGEIF(A$21:A637,"&gt;"&amp; A638 - _xlfn.DAYS(DATE(YEAR(A638)+1,1,1),DATE(YEAR(A638),1,1)),K$21:K637)*G$3,0)</f>
        <v>0</v>
      </c>
      <c r="J638" s="34">
        <f>SUM(I$21:I638)</f>
        <v>488.1401098901099</v>
      </c>
      <c r="K638" s="34">
        <f t="shared" si="48"/>
        <v>10254.14010989011</v>
      </c>
    </row>
    <row r="639" spans="1:11" x14ac:dyDescent="0.25">
      <c r="A639" s="20">
        <f t="shared" si="49"/>
        <v>40797</v>
      </c>
      <c r="B639" s="33">
        <f>_xlfn.IFNA(INDEX('Ein- und Auszahlungen'!B:B,MATCH(A639,'Ein- und Auszahlungen'!A:A,0)),0)</f>
        <v>0</v>
      </c>
      <c r="C639" s="34">
        <f t="shared" si="45"/>
        <v>1.4552628692532386</v>
      </c>
      <c r="D639" s="34">
        <f>SUM(C$21:C639)</f>
        <v>858.87420841790561</v>
      </c>
      <c r="E639" s="34">
        <f t="shared" si="46"/>
        <v>10624.874208417894</v>
      </c>
      <c r="F639" s="34">
        <f>IF(AND(OR(MONTH(A639) = MONTH(A$21), MONTH(A639) = MOD(MONTH(A$21)+6, 12)), DAY(A639) = DAY(A$21)),AVERAGEIF(A$21:A638,"&gt;"&amp; A639 - _xlfn.DAYS(A639,DATE(YEAR(A639),MONTH(A639)-6,DAY(A639))),H$21:H638)*G$3/2,0)</f>
        <v>0</v>
      </c>
      <c r="G639" s="34">
        <f>SUM(F$21:F639)</f>
        <v>747.15462431693913</v>
      </c>
      <c r="H639" s="34">
        <f t="shared" si="47"/>
        <v>10513.15462431694</v>
      </c>
      <c r="I639" s="34">
        <f>IF(AND(MONTH(A639) = MONTH(A$21), DAY(A639) = DAY(A$21)),AVERAGEIF(A$21:A638,"&gt;"&amp; A639 - _xlfn.DAYS(DATE(YEAR(A639)+1,1,1),DATE(YEAR(A639),1,1)),K$21:K638)*G$3,0)</f>
        <v>0</v>
      </c>
      <c r="J639" s="34">
        <f>SUM(I$21:I639)</f>
        <v>488.1401098901099</v>
      </c>
      <c r="K639" s="34">
        <f t="shared" si="48"/>
        <v>10254.14010989011</v>
      </c>
    </row>
    <row r="640" spans="1:11" x14ac:dyDescent="0.25">
      <c r="A640" s="20">
        <f t="shared" si="49"/>
        <v>40798</v>
      </c>
      <c r="B640" s="33">
        <f>_xlfn.IFNA(INDEX('Ein- und Auszahlungen'!B:B,MATCH(A640,'Ein- und Auszahlungen'!A:A,0)),0)</f>
        <v>0</v>
      </c>
      <c r="C640" s="34">
        <f t="shared" si="45"/>
        <v>1.4554622203312182</v>
      </c>
      <c r="D640" s="34">
        <f>SUM(C$21:C640)</f>
        <v>860.32967063823685</v>
      </c>
      <c r="E640" s="34">
        <f t="shared" si="46"/>
        <v>10626.329670638224</v>
      </c>
      <c r="F640" s="34">
        <f>IF(AND(OR(MONTH(A640) = MONTH(A$21), MONTH(A640) = MOD(MONTH(A$21)+6, 12)), DAY(A640) = DAY(A$21)),AVERAGEIF(A$21:A639,"&gt;"&amp; A640 - _xlfn.DAYS(A640,DATE(YEAR(A640),MONTH(A640)-6,DAY(A640))),H$21:H639)*G$3/2,0)</f>
        <v>0</v>
      </c>
      <c r="G640" s="34">
        <f>SUM(F$21:F640)</f>
        <v>747.15462431693913</v>
      </c>
      <c r="H640" s="34">
        <f t="shared" si="47"/>
        <v>10513.15462431694</v>
      </c>
      <c r="I640" s="34">
        <f>IF(AND(MONTH(A640) = MONTH(A$21), DAY(A640) = DAY(A$21)),AVERAGEIF(A$21:A639,"&gt;"&amp; A640 - _xlfn.DAYS(DATE(YEAR(A640)+1,1,1),DATE(YEAR(A640),1,1)),K$21:K639)*G$3,0)</f>
        <v>0</v>
      </c>
      <c r="J640" s="34">
        <f>SUM(I$21:I640)</f>
        <v>488.1401098901099</v>
      </c>
      <c r="K640" s="34">
        <f t="shared" si="48"/>
        <v>10254.14010989011</v>
      </c>
    </row>
    <row r="641" spans="1:11" x14ac:dyDescent="0.25">
      <c r="A641" s="20">
        <f t="shared" si="49"/>
        <v>40799</v>
      </c>
      <c r="B641" s="33">
        <f>_xlfn.IFNA(INDEX('Ein- und Auszahlungen'!B:B,MATCH(A641,'Ein- und Auszahlungen'!A:A,0)),0)</f>
        <v>0</v>
      </c>
      <c r="C641" s="34">
        <f t="shared" si="45"/>
        <v>1.455661598717565</v>
      </c>
      <c r="D641" s="34">
        <f>SUM(C$21:C641)</f>
        <v>861.78533223695445</v>
      </c>
      <c r="E641" s="34">
        <f t="shared" si="46"/>
        <v>10627.785332236941</v>
      </c>
      <c r="F641" s="34">
        <f>IF(AND(OR(MONTH(A641) = MONTH(A$21), MONTH(A641) = MOD(MONTH(A$21)+6, 12)), DAY(A641) = DAY(A$21)),AVERAGEIF(A$21:A640,"&gt;"&amp; A641 - _xlfn.DAYS(A641,DATE(YEAR(A641),MONTH(A641)-6,DAY(A641))),H$21:H640)*G$3/2,0)</f>
        <v>0</v>
      </c>
      <c r="G641" s="34">
        <f>SUM(F$21:F641)</f>
        <v>747.15462431693913</v>
      </c>
      <c r="H641" s="34">
        <f t="shared" si="47"/>
        <v>10513.15462431694</v>
      </c>
      <c r="I641" s="34">
        <f>IF(AND(MONTH(A641) = MONTH(A$21), DAY(A641) = DAY(A$21)),AVERAGEIF(A$21:A640,"&gt;"&amp; A641 - _xlfn.DAYS(DATE(YEAR(A641)+1,1,1),DATE(YEAR(A641),1,1)),K$21:K640)*G$3,0)</f>
        <v>0</v>
      </c>
      <c r="J641" s="34">
        <f>SUM(I$21:I641)</f>
        <v>488.1401098901099</v>
      </c>
      <c r="K641" s="34">
        <f t="shared" si="48"/>
        <v>10254.14010989011</v>
      </c>
    </row>
    <row r="642" spans="1:11" x14ac:dyDescent="0.25">
      <c r="A642" s="20">
        <f t="shared" si="49"/>
        <v>40800</v>
      </c>
      <c r="B642" s="33">
        <f>_xlfn.IFNA(INDEX('Ein- und Auszahlungen'!B:B,MATCH(A642,'Ein- und Auszahlungen'!A:A,0)),0)</f>
        <v>0</v>
      </c>
      <c r="C642" s="34">
        <f t="shared" si="45"/>
        <v>1.4558610044160194</v>
      </c>
      <c r="D642" s="34">
        <f>SUM(C$21:C642)</f>
        <v>863.24119324137041</v>
      </c>
      <c r="E642" s="34">
        <f t="shared" si="46"/>
        <v>10629.241193241358</v>
      </c>
      <c r="F642" s="34">
        <f>IF(AND(OR(MONTH(A642) = MONTH(A$21), MONTH(A642) = MOD(MONTH(A$21)+6, 12)), DAY(A642) = DAY(A$21)),AVERAGEIF(A$21:A641,"&gt;"&amp; A642 - _xlfn.DAYS(A642,DATE(YEAR(A642),MONTH(A642)-6,DAY(A642))),H$21:H641)*G$3/2,0)</f>
        <v>0</v>
      </c>
      <c r="G642" s="34">
        <f>SUM(F$21:F642)</f>
        <v>747.15462431693913</v>
      </c>
      <c r="H642" s="34">
        <f t="shared" si="47"/>
        <v>10513.15462431694</v>
      </c>
      <c r="I642" s="34">
        <f>IF(AND(MONTH(A642) = MONTH(A$21), DAY(A642) = DAY(A$21)),AVERAGEIF(A$21:A641,"&gt;"&amp; A642 - _xlfn.DAYS(DATE(YEAR(A642)+1,1,1),DATE(YEAR(A642),1,1)),K$21:K641)*G$3,0)</f>
        <v>0</v>
      </c>
      <c r="J642" s="34">
        <f>SUM(I$21:I642)</f>
        <v>488.1401098901099</v>
      </c>
      <c r="K642" s="34">
        <f t="shared" si="48"/>
        <v>10254.14010989011</v>
      </c>
    </row>
    <row r="643" spans="1:11" x14ac:dyDescent="0.25">
      <c r="A643" s="20">
        <f t="shared" si="49"/>
        <v>40801</v>
      </c>
      <c r="B643" s="33">
        <f>_xlfn.IFNA(INDEX('Ein- und Auszahlungen'!B:B,MATCH(A643,'Ein- und Auszahlungen'!A:A,0)),0)</f>
        <v>0</v>
      </c>
      <c r="C643" s="34">
        <f t="shared" si="45"/>
        <v>1.456060437430323</v>
      </c>
      <c r="D643" s="34">
        <f>SUM(C$21:C643)</f>
        <v>864.69725367880073</v>
      </c>
      <c r="E643" s="34">
        <f t="shared" si="46"/>
        <v>10630.697253678789</v>
      </c>
      <c r="F643" s="34">
        <f>IF(AND(OR(MONTH(A643) = MONTH(A$21), MONTH(A643) = MOD(MONTH(A$21)+6, 12)), DAY(A643) = DAY(A$21)),AVERAGEIF(A$21:A642,"&gt;"&amp; A643 - _xlfn.DAYS(A643,DATE(YEAR(A643),MONTH(A643)-6,DAY(A643))),H$21:H642)*G$3/2,0)</f>
        <v>0</v>
      </c>
      <c r="G643" s="34">
        <f>SUM(F$21:F643)</f>
        <v>747.15462431693913</v>
      </c>
      <c r="H643" s="34">
        <f t="shared" si="47"/>
        <v>10513.15462431694</v>
      </c>
      <c r="I643" s="34">
        <f>IF(AND(MONTH(A643) = MONTH(A$21), DAY(A643) = DAY(A$21)),AVERAGEIF(A$21:A642,"&gt;"&amp; A643 - _xlfn.DAYS(DATE(YEAR(A643)+1,1,1),DATE(YEAR(A643),1,1)),K$21:K642)*G$3,0)</f>
        <v>0</v>
      </c>
      <c r="J643" s="34">
        <f>SUM(I$21:I643)</f>
        <v>488.1401098901099</v>
      </c>
      <c r="K643" s="34">
        <f t="shared" si="48"/>
        <v>10254.14010989011</v>
      </c>
    </row>
    <row r="644" spans="1:11" x14ac:dyDescent="0.25">
      <c r="A644" s="20">
        <f t="shared" si="49"/>
        <v>40802</v>
      </c>
      <c r="B644" s="33">
        <f>_xlfn.IFNA(INDEX('Ein- und Auszahlungen'!B:B,MATCH(A644,'Ein- und Auszahlungen'!A:A,0)),0)</f>
        <v>0</v>
      </c>
      <c r="C644" s="34">
        <f t="shared" si="45"/>
        <v>1.4562598977642176</v>
      </c>
      <c r="D644" s="34">
        <f>SUM(C$21:C644)</f>
        <v>866.15351357656493</v>
      </c>
      <c r="E644" s="34">
        <f t="shared" si="46"/>
        <v>10632.153513576553</v>
      </c>
      <c r="F644" s="34">
        <f>IF(AND(OR(MONTH(A644) = MONTH(A$21), MONTH(A644) = MOD(MONTH(A$21)+6, 12)), DAY(A644) = DAY(A$21)),AVERAGEIF(A$21:A643,"&gt;"&amp; A644 - _xlfn.DAYS(A644,DATE(YEAR(A644),MONTH(A644)-6,DAY(A644))),H$21:H643)*G$3/2,0)</f>
        <v>0</v>
      </c>
      <c r="G644" s="34">
        <f>SUM(F$21:F644)</f>
        <v>747.15462431693913</v>
      </c>
      <c r="H644" s="34">
        <f t="shared" si="47"/>
        <v>10513.15462431694</v>
      </c>
      <c r="I644" s="34">
        <f>IF(AND(MONTH(A644) = MONTH(A$21), DAY(A644) = DAY(A$21)),AVERAGEIF(A$21:A643,"&gt;"&amp; A644 - _xlfn.DAYS(DATE(YEAR(A644)+1,1,1),DATE(YEAR(A644),1,1)),K$21:K643)*G$3,0)</f>
        <v>0</v>
      </c>
      <c r="J644" s="34">
        <f>SUM(I$21:I644)</f>
        <v>488.1401098901099</v>
      </c>
      <c r="K644" s="34">
        <f t="shared" si="48"/>
        <v>10254.14010989011</v>
      </c>
    </row>
    <row r="645" spans="1:11" x14ac:dyDescent="0.25">
      <c r="A645" s="20">
        <f t="shared" si="49"/>
        <v>40803</v>
      </c>
      <c r="B645" s="33">
        <f>_xlfn.IFNA(INDEX('Ein- und Auszahlungen'!B:B,MATCH(A645,'Ein- und Auszahlungen'!A:A,0)),0)</f>
        <v>0</v>
      </c>
      <c r="C645" s="34">
        <f t="shared" si="45"/>
        <v>1.4564593854214458</v>
      </c>
      <c r="D645" s="34">
        <f>SUM(C$21:C645)</f>
        <v>867.60997296198639</v>
      </c>
      <c r="E645" s="34">
        <f t="shared" si="46"/>
        <v>10633.609972961975</v>
      </c>
      <c r="F645" s="34">
        <f>IF(AND(OR(MONTH(A645) = MONTH(A$21), MONTH(A645) = MOD(MONTH(A$21)+6, 12)), DAY(A645) = DAY(A$21)),AVERAGEIF(A$21:A644,"&gt;"&amp; A645 - _xlfn.DAYS(A645,DATE(YEAR(A645),MONTH(A645)-6,DAY(A645))),H$21:H644)*G$3/2,0)</f>
        <v>0</v>
      </c>
      <c r="G645" s="34">
        <f>SUM(F$21:F645)</f>
        <v>747.15462431693913</v>
      </c>
      <c r="H645" s="34">
        <f t="shared" si="47"/>
        <v>10513.15462431694</v>
      </c>
      <c r="I645" s="34">
        <f>IF(AND(MONTH(A645) = MONTH(A$21), DAY(A645) = DAY(A$21)),AVERAGEIF(A$21:A644,"&gt;"&amp; A645 - _xlfn.DAYS(DATE(YEAR(A645)+1,1,1),DATE(YEAR(A645),1,1)),K$21:K644)*G$3,0)</f>
        <v>0</v>
      </c>
      <c r="J645" s="34">
        <f>SUM(I$21:I645)</f>
        <v>488.1401098901099</v>
      </c>
      <c r="K645" s="34">
        <f t="shared" si="48"/>
        <v>10254.14010989011</v>
      </c>
    </row>
    <row r="646" spans="1:11" x14ac:dyDescent="0.25">
      <c r="A646" s="20">
        <f t="shared" si="49"/>
        <v>40804</v>
      </c>
      <c r="B646" s="33">
        <f>_xlfn.IFNA(INDEX('Ein- und Auszahlungen'!B:B,MATCH(A646,'Ein- und Auszahlungen'!A:A,0)),0)</f>
        <v>0</v>
      </c>
      <c r="C646" s="34">
        <f t="shared" si="45"/>
        <v>1.45665890040575</v>
      </c>
      <c r="D646" s="34">
        <f>SUM(C$21:C646)</f>
        <v>869.06663186239211</v>
      </c>
      <c r="E646" s="34">
        <f t="shared" si="46"/>
        <v>10635.066631862381</v>
      </c>
      <c r="F646" s="34">
        <f>IF(AND(OR(MONTH(A646) = MONTH(A$21), MONTH(A646) = MOD(MONTH(A$21)+6, 12)), DAY(A646) = DAY(A$21)),AVERAGEIF(A$21:A645,"&gt;"&amp; A646 - _xlfn.DAYS(A646,DATE(YEAR(A646),MONTH(A646)-6,DAY(A646))),H$21:H645)*G$3/2,0)</f>
        <v>0</v>
      </c>
      <c r="G646" s="34">
        <f>SUM(F$21:F646)</f>
        <v>747.15462431693913</v>
      </c>
      <c r="H646" s="34">
        <f t="shared" si="47"/>
        <v>10513.15462431694</v>
      </c>
      <c r="I646" s="34">
        <f>IF(AND(MONTH(A646) = MONTH(A$21), DAY(A646) = DAY(A$21)),AVERAGEIF(A$21:A645,"&gt;"&amp; A646 - _xlfn.DAYS(DATE(YEAR(A646)+1,1,1),DATE(YEAR(A646),1,1)),K$21:K645)*G$3,0)</f>
        <v>0</v>
      </c>
      <c r="J646" s="34">
        <f>SUM(I$21:I646)</f>
        <v>488.1401098901099</v>
      </c>
      <c r="K646" s="34">
        <f t="shared" si="48"/>
        <v>10254.14010989011</v>
      </c>
    </row>
    <row r="647" spans="1:11" x14ac:dyDescent="0.25">
      <c r="A647" s="20">
        <f t="shared" si="49"/>
        <v>40805</v>
      </c>
      <c r="B647" s="33">
        <f>_xlfn.IFNA(INDEX('Ein- und Auszahlungen'!B:B,MATCH(A647,'Ein- und Auszahlungen'!A:A,0)),0)</f>
        <v>0</v>
      </c>
      <c r="C647" s="34">
        <f t="shared" si="45"/>
        <v>1.4568584427208739</v>
      </c>
      <c r="D647" s="34">
        <f>SUM(C$21:C647)</f>
        <v>870.523490305113</v>
      </c>
      <c r="E647" s="34">
        <f t="shared" si="46"/>
        <v>10636.523490305102</v>
      </c>
      <c r="F647" s="34">
        <f>IF(AND(OR(MONTH(A647) = MONTH(A$21), MONTH(A647) = MOD(MONTH(A$21)+6, 12)), DAY(A647) = DAY(A$21)),AVERAGEIF(A$21:A646,"&gt;"&amp; A647 - _xlfn.DAYS(A647,DATE(YEAR(A647),MONTH(A647)-6,DAY(A647))),H$21:H646)*G$3/2,0)</f>
        <v>0</v>
      </c>
      <c r="G647" s="34">
        <f>SUM(F$21:F647)</f>
        <v>747.15462431693913</v>
      </c>
      <c r="H647" s="34">
        <f t="shared" si="47"/>
        <v>10513.15462431694</v>
      </c>
      <c r="I647" s="34">
        <f>IF(AND(MONTH(A647) = MONTH(A$21), DAY(A647) = DAY(A$21)),AVERAGEIF(A$21:A646,"&gt;"&amp; A647 - _xlfn.DAYS(DATE(YEAR(A647)+1,1,1),DATE(YEAR(A647),1,1)),K$21:K646)*G$3,0)</f>
        <v>0</v>
      </c>
      <c r="J647" s="34">
        <f>SUM(I$21:I647)</f>
        <v>488.1401098901099</v>
      </c>
      <c r="K647" s="34">
        <f t="shared" si="48"/>
        <v>10254.14010989011</v>
      </c>
    </row>
    <row r="648" spans="1:11" x14ac:dyDescent="0.25">
      <c r="A648" s="20">
        <f t="shared" si="49"/>
        <v>40806</v>
      </c>
      <c r="B648" s="33">
        <f>_xlfn.IFNA(INDEX('Ein- und Auszahlungen'!B:B,MATCH(A648,'Ein- und Auszahlungen'!A:A,0)),0)</f>
        <v>0</v>
      </c>
      <c r="C648" s="34">
        <f t="shared" si="45"/>
        <v>1.4570580123705621</v>
      </c>
      <c r="D648" s="34">
        <f>SUM(C$21:C648)</f>
        <v>871.98054831748357</v>
      </c>
      <c r="E648" s="34">
        <f t="shared" si="46"/>
        <v>10637.980548317473</v>
      </c>
      <c r="F648" s="34">
        <f>IF(AND(OR(MONTH(A648) = MONTH(A$21), MONTH(A648) = MOD(MONTH(A$21)+6, 12)), DAY(A648) = DAY(A$21)),AVERAGEIF(A$21:A647,"&gt;"&amp; A648 - _xlfn.DAYS(A648,DATE(YEAR(A648),MONTH(A648)-6,DAY(A648))),H$21:H647)*G$3/2,0)</f>
        <v>0</v>
      </c>
      <c r="G648" s="34">
        <f>SUM(F$21:F648)</f>
        <v>747.15462431693913</v>
      </c>
      <c r="H648" s="34">
        <f t="shared" si="47"/>
        <v>10513.15462431694</v>
      </c>
      <c r="I648" s="34">
        <f>IF(AND(MONTH(A648) = MONTH(A$21), DAY(A648) = DAY(A$21)),AVERAGEIF(A$21:A647,"&gt;"&amp; A648 - _xlfn.DAYS(DATE(YEAR(A648)+1,1,1),DATE(YEAR(A648),1,1)),K$21:K647)*G$3,0)</f>
        <v>0</v>
      </c>
      <c r="J648" s="34">
        <f>SUM(I$21:I648)</f>
        <v>488.1401098901099</v>
      </c>
      <c r="K648" s="34">
        <f t="shared" si="48"/>
        <v>10254.14010989011</v>
      </c>
    </row>
    <row r="649" spans="1:11" x14ac:dyDescent="0.25">
      <c r="A649" s="20">
        <f t="shared" si="49"/>
        <v>40807</v>
      </c>
      <c r="B649" s="33">
        <f>_xlfn.IFNA(INDEX('Ein- und Auszahlungen'!B:B,MATCH(A649,'Ein- und Auszahlungen'!A:A,0)),0)</f>
        <v>0</v>
      </c>
      <c r="C649" s="34">
        <f t="shared" si="45"/>
        <v>1.4572576093585581</v>
      </c>
      <c r="D649" s="34">
        <f>SUM(C$21:C649)</f>
        <v>873.43780592684209</v>
      </c>
      <c r="E649" s="34">
        <f t="shared" si="46"/>
        <v>10639.437805926831</v>
      </c>
      <c r="F649" s="34">
        <f>IF(AND(OR(MONTH(A649) = MONTH(A$21), MONTH(A649) = MOD(MONTH(A$21)+6, 12)), DAY(A649) = DAY(A$21)),AVERAGEIF(A$21:A648,"&gt;"&amp; A649 - _xlfn.DAYS(A649,DATE(YEAR(A649),MONTH(A649)-6,DAY(A649))),H$21:H648)*G$3/2,0)</f>
        <v>0</v>
      </c>
      <c r="G649" s="34">
        <f>SUM(F$21:F649)</f>
        <v>747.15462431693913</v>
      </c>
      <c r="H649" s="34">
        <f t="shared" si="47"/>
        <v>10513.15462431694</v>
      </c>
      <c r="I649" s="34">
        <f>IF(AND(MONTH(A649) = MONTH(A$21), DAY(A649) = DAY(A$21)),AVERAGEIF(A$21:A648,"&gt;"&amp; A649 - _xlfn.DAYS(DATE(YEAR(A649)+1,1,1),DATE(YEAR(A649),1,1)),K$21:K648)*G$3,0)</f>
        <v>0</v>
      </c>
      <c r="J649" s="34">
        <f>SUM(I$21:I649)</f>
        <v>488.1401098901099</v>
      </c>
      <c r="K649" s="34">
        <f t="shared" si="48"/>
        <v>10254.14010989011</v>
      </c>
    </row>
    <row r="650" spans="1:11" x14ac:dyDescent="0.25">
      <c r="A650" s="20">
        <f t="shared" si="49"/>
        <v>40808</v>
      </c>
      <c r="B650" s="33">
        <f>_xlfn.IFNA(INDEX('Ein- und Auszahlungen'!B:B,MATCH(A650,'Ein- und Auszahlungen'!A:A,0)),0)</f>
        <v>0</v>
      </c>
      <c r="C650" s="34">
        <f t="shared" si="45"/>
        <v>1.4574572336886071</v>
      </c>
      <c r="D650" s="34">
        <f>SUM(C$21:C650)</f>
        <v>874.8952631605307</v>
      </c>
      <c r="E650" s="34">
        <f t="shared" si="46"/>
        <v>10640.895263160519</v>
      </c>
      <c r="F650" s="34">
        <f>IF(AND(OR(MONTH(A650) = MONTH(A$21), MONTH(A650) = MOD(MONTH(A$21)+6, 12)), DAY(A650) = DAY(A$21)),AVERAGEIF(A$21:A649,"&gt;"&amp; A650 - _xlfn.DAYS(A650,DATE(YEAR(A650),MONTH(A650)-6,DAY(A650))),H$21:H649)*G$3/2,0)</f>
        <v>0</v>
      </c>
      <c r="G650" s="34">
        <f>SUM(F$21:F650)</f>
        <v>747.15462431693913</v>
      </c>
      <c r="H650" s="34">
        <f t="shared" si="47"/>
        <v>10513.15462431694</v>
      </c>
      <c r="I650" s="34">
        <f>IF(AND(MONTH(A650) = MONTH(A$21), DAY(A650) = DAY(A$21)),AVERAGEIF(A$21:A649,"&gt;"&amp; A650 - _xlfn.DAYS(DATE(YEAR(A650)+1,1,1),DATE(YEAR(A650),1,1)),K$21:K649)*G$3,0)</f>
        <v>0</v>
      </c>
      <c r="J650" s="34">
        <f>SUM(I$21:I650)</f>
        <v>488.1401098901099</v>
      </c>
      <c r="K650" s="34">
        <f t="shared" si="48"/>
        <v>10254.14010989011</v>
      </c>
    </row>
    <row r="651" spans="1:11" x14ac:dyDescent="0.25">
      <c r="A651" s="20">
        <f t="shared" si="49"/>
        <v>40809</v>
      </c>
      <c r="B651" s="33">
        <f>_xlfn.IFNA(INDEX('Ein- und Auszahlungen'!B:B,MATCH(A651,'Ein- und Auszahlungen'!A:A,0)),0)</f>
        <v>0</v>
      </c>
      <c r="C651" s="34">
        <f t="shared" si="45"/>
        <v>1.4576568853644547</v>
      </c>
      <c r="D651" s="34">
        <f>SUM(C$21:C651)</f>
        <v>876.35292004589519</v>
      </c>
      <c r="E651" s="34">
        <f t="shared" si="46"/>
        <v>10642.352920045883</v>
      </c>
      <c r="F651" s="34">
        <f>IF(AND(OR(MONTH(A651) = MONTH(A$21), MONTH(A651) = MOD(MONTH(A$21)+6, 12)), DAY(A651) = DAY(A$21)),AVERAGEIF(A$21:A650,"&gt;"&amp; A651 - _xlfn.DAYS(A651,DATE(YEAR(A651),MONTH(A651)-6,DAY(A651))),H$21:H650)*G$3/2,0)</f>
        <v>0</v>
      </c>
      <c r="G651" s="34">
        <f>SUM(F$21:F651)</f>
        <v>747.15462431693913</v>
      </c>
      <c r="H651" s="34">
        <f t="shared" si="47"/>
        <v>10513.15462431694</v>
      </c>
      <c r="I651" s="34">
        <f>IF(AND(MONTH(A651) = MONTH(A$21), DAY(A651) = DAY(A$21)),AVERAGEIF(A$21:A650,"&gt;"&amp; A651 - _xlfn.DAYS(DATE(YEAR(A651)+1,1,1),DATE(YEAR(A651),1,1)),K$21:K650)*G$3,0)</f>
        <v>0</v>
      </c>
      <c r="J651" s="34">
        <f>SUM(I$21:I651)</f>
        <v>488.1401098901099</v>
      </c>
      <c r="K651" s="34">
        <f t="shared" si="48"/>
        <v>10254.14010989011</v>
      </c>
    </row>
    <row r="652" spans="1:11" x14ac:dyDescent="0.25">
      <c r="A652" s="20">
        <f t="shared" si="49"/>
        <v>40810</v>
      </c>
      <c r="B652" s="33">
        <f>_xlfn.IFNA(INDEX('Ein- und Auszahlungen'!B:B,MATCH(A652,'Ein- und Auszahlungen'!A:A,0)),0)</f>
        <v>0</v>
      </c>
      <c r="C652" s="34">
        <f t="shared" si="45"/>
        <v>1.4578565643898471</v>
      </c>
      <c r="D652" s="34">
        <f>SUM(C$21:C652)</f>
        <v>877.81077661028507</v>
      </c>
      <c r="E652" s="34">
        <f t="shared" si="46"/>
        <v>10643.810776610273</v>
      </c>
      <c r="F652" s="34">
        <f>IF(AND(OR(MONTH(A652) = MONTH(A$21), MONTH(A652) = MOD(MONTH(A$21)+6, 12)), DAY(A652) = DAY(A$21)),AVERAGEIF(A$21:A651,"&gt;"&amp; A652 - _xlfn.DAYS(A652,DATE(YEAR(A652),MONTH(A652)-6,DAY(A652))),H$21:H651)*G$3/2,0)</f>
        <v>0</v>
      </c>
      <c r="G652" s="34">
        <f>SUM(F$21:F652)</f>
        <v>747.15462431693913</v>
      </c>
      <c r="H652" s="34">
        <f t="shared" si="47"/>
        <v>10513.15462431694</v>
      </c>
      <c r="I652" s="34">
        <f>IF(AND(MONTH(A652) = MONTH(A$21), DAY(A652) = DAY(A$21)),AVERAGEIF(A$21:A651,"&gt;"&amp; A652 - _xlfn.DAYS(DATE(YEAR(A652)+1,1,1),DATE(YEAR(A652),1,1)),K$21:K651)*G$3,0)</f>
        <v>0</v>
      </c>
      <c r="J652" s="34">
        <f>SUM(I$21:I652)</f>
        <v>488.1401098901099</v>
      </c>
      <c r="K652" s="34">
        <f t="shared" si="48"/>
        <v>10254.14010989011</v>
      </c>
    </row>
    <row r="653" spans="1:11" x14ac:dyDescent="0.25">
      <c r="A653" s="20">
        <f t="shared" si="49"/>
        <v>40811</v>
      </c>
      <c r="B653" s="33">
        <f>_xlfn.IFNA(INDEX('Ein- und Auszahlungen'!B:B,MATCH(A653,'Ein- und Auszahlungen'!A:A,0)),0)</f>
        <v>0</v>
      </c>
      <c r="C653" s="34">
        <f t="shared" si="45"/>
        <v>1.4580562707685305</v>
      </c>
      <c r="D653" s="34">
        <f>SUM(C$21:C653)</f>
        <v>879.26883288105364</v>
      </c>
      <c r="E653" s="34">
        <f t="shared" si="46"/>
        <v>10645.268832881042</v>
      </c>
      <c r="F653" s="34">
        <f>IF(AND(OR(MONTH(A653) = MONTH(A$21), MONTH(A653) = MOD(MONTH(A$21)+6, 12)), DAY(A653) = DAY(A$21)),AVERAGEIF(A$21:A652,"&gt;"&amp; A653 - _xlfn.DAYS(A653,DATE(YEAR(A653),MONTH(A653)-6,DAY(A653))),H$21:H652)*G$3/2,0)</f>
        <v>0</v>
      </c>
      <c r="G653" s="34">
        <f>SUM(F$21:F653)</f>
        <v>747.15462431693913</v>
      </c>
      <c r="H653" s="34">
        <f t="shared" si="47"/>
        <v>10513.15462431694</v>
      </c>
      <c r="I653" s="34">
        <f>IF(AND(MONTH(A653) = MONTH(A$21), DAY(A653) = DAY(A$21)),AVERAGEIF(A$21:A652,"&gt;"&amp; A653 - _xlfn.DAYS(DATE(YEAR(A653)+1,1,1),DATE(YEAR(A653),1,1)),K$21:K652)*G$3,0)</f>
        <v>0</v>
      </c>
      <c r="J653" s="34">
        <f>SUM(I$21:I653)</f>
        <v>488.1401098901099</v>
      </c>
      <c r="K653" s="34">
        <f t="shared" si="48"/>
        <v>10254.14010989011</v>
      </c>
    </row>
    <row r="654" spans="1:11" x14ac:dyDescent="0.25">
      <c r="A654" s="20">
        <f t="shared" si="49"/>
        <v>40812</v>
      </c>
      <c r="B654" s="33">
        <f>_xlfn.IFNA(INDEX('Ein- und Auszahlungen'!B:B,MATCH(A654,'Ein- und Auszahlungen'!A:A,0)),0)</f>
        <v>0</v>
      </c>
      <c r="C654" s="34">
        <f t="shared" si="45"/>
        <v>1.4582560045042525</v>
      </c>
      <c r="D654" s="34">
        <f>SUM(C$21:C654)</f>
        <v>880.72708888555792</v>
      </c>
      <c r="E654" s="34">
        <f t="shared" si="46"/>
        <v>10646.727088885546</v>
      </c>
      <c r="F654" s="34">
        <f>IF(AND(OR(MONTH(A654) = MONTH(A$21), MONTH(A654) = MOD(MONTH(A$21)+6, 12)), DAY(A654) = DAY(A$21)),AVERAGEIF(A$21:A653,"&gt;"&amp; A654 - _xlfn.DAYS(A654,DATE(YEAR(A654),MONTH(A654)-6,DAY(A654))),H$21:H653)*G$3/2,0)</f>
        <v>0</v>
      </c>
      <c r="G654" s="34">
        <f>SUM(F$21:F654)</f>
        <v>747.15462431693913</v>
      </c>
      <c r="H654" s="34">
        <f t="shared" si="47"/>
        <v>10513.15462431694</v>
      </c>
      <c r="I654" s="34">
        <f>IF(AND(MONTH(A654) = MONTH(A$21), DAY(A654) = DAY(A$21)),AVERAGEIF(A$21:A653,"&gt;"&amp; A654 - _xlfn.DAYS(DATE(YEAR(A654)+1,1,1),DATE(YEAR(A654),1,1)),K$21:K653)*G$3,0)</f>
        <v>0</v>
      </c>
      <c r="J654" s="34">
        <f>SUM(I$21:I654)</f>
        <v>488.1401098901099</v>
      </c>
      <c r="K654" s="34">
        <f t="shared" si="48"/>
        <v>10254.14010989011</v>
      </c>
    </row>
    <row r="655" spans="1:11" x14ac:dyDescent="0.25">
      <c r="A655" s="20">
        <f t="shared" si="49"/>
        <v>40813</v>
      </c>
      <c r="B655" s="33">
        <f>_xlfn.IFNA(INDEX('Ein- und Auszahlungen'!B:B,MATCH(A655,'Ein- und Auszahlungen'!A:A,0)),0)</f>
        <v>0</v>
      </c>
      <c r="C655" s="34">
        <f t="shared" si="45"/>
        <v>1.4584557656007597</v>
      </c>
      <c r="D655" s="34">
        <f>SUM(C$21:C655)</f>
        <v>882.18554465115869</v>
      </c>
      <c r="E655" s="34">
        <f t="shared" si="46"/>
        <v>10648.185544651145</v>
      </c>
      <c r="F655" s="34">
        <f>IF(AND(OR(MONTH(A655) = MONTH(A$21), MONTH(A655) = MOD(MONTH(A$21)+6, 12)), DAY(A655) = DAY(A$21)),AVERAGEIF(A$21:A654,"&gt;"&amp; A655 - _xlfn.DAYS(A655,DATE(YEAR(A655),MONTH(A655)-6,DAY(A655))),H$21:H654)*G$3/2,0)</f>
        <v>0</v>
      </c>
      <c r="G655" s="34">
        <f>SUM(F$21:F655)</f>
        <v>747.15462431693913</v>
      </c>
      <c r="H655" s="34">
        <f t="shared" si="47"/>
        <v>10513.15462431694</v>
      </c>
      <c r="I655" s="34">
        <f>IF(AND(MONTH(A655) = MONTH(A$21), DAY(A655) = DAY(A$21)),AVERAGEIF(A$21:A654,"&gt;"&amp; A655 - _xlfn.DAYS(DATE(YEAR(A655)+1,1,1),DATE(YEAR(A655),1,1)),K$21:K654)*G$3,0)</f>
        <v>0</v>
      </c>
      <c r="J655" s="34">
        <f>SUM(I$21:I655)</f>
        <v>488.1401098901099</v>
      </c>
      <c r="K655" s="34">
        <f t="shared" si="48"/>
        <v>10254.14010989011</v>
      </c>
    </row>
    <row r="656" spans="1:11" x14ac:dyDescent="0.25">
      <c r="A656" s="20">
        <f t="shared" si="49"/>
        <v>40814</v>
      </c>
      <c r="B656" s="33">
        <f>_xlfn.IFNA(INDEX('Ein- und Auszahlungen'!B:B,MATCH(A656,'Ein- und Auszahlungen'!A:A,0)),0)</f>
        <v>0</v>
      </c>
      <c r="C656" s="34">
        <f t="shared" si="45"/>
        <v>1.4586555540618009</v>
      </c>
      <c r="D656" s="34">
        <f>SUM(C$21:C656)</f>
        <v>883.6442002052205</v>
      </c>
      <c r="E656" s="34">
        <f t="shared" si="46"/>
        <v>10649.644200205206</v>
      </c>
      <c r="F656" s="34">
        <f>IF(AND(OR(MONTH(A656) = MONTH(A$21), MONTH(A656) = MOD(MONTH(A$21)+6, 12)), DAY(A656) = DAY(A$21)),AVERAGEIF(A$21:A655,"&gt;"&amp; A656 - _xlfn.DAYS(A656,DATE(YEAR(A656),MONTH(A656)-6,DAY(A656))),H$21:H655)*G$3/2,0)</f>
        <v>0</v>
      </c>
      <c r="G656" s="34">
        <f>SUM(F$21:F656)</f>
        <v>747.15462431693913</v>
      </c>
      <c r="H656" s="34">
        <f t="shared" si="47"/>
        <v>10513.15462431694</v>
      </c>
      <c r="I656" s="34">
        <f>IF(AND(MONTH(A656) = MONTH(A$21), DAY(A656) = DAY(A$21)),AVERAGEIF(A$21:A655,"&gt;"&amp; A656 - _xlfn.DAYS(DATE(YEAR(A656)+1,1,1),DATE(YEAR(A656),1,1)),K$21:K655)*G$3,0)</f>
        <v>0</v>
      </c>
      <c r="J656" s="34">
        <f>SUM(I$21:I656)</f>
        <v>488.1401098901099</v>
      </c>
      <c r="K656" s="34">
        <f t="shared" si="48"/>
        <v>10254.14010989011</v>
      </c>
    </row>
    <row r="657" spans="1:11" x14ac:dyDescent="0.25">
      <c r="A657" s="20">
        <f t="shared" si="49"/>
        <v>40815</v>
      </c>
      <c r="B657" s="33">
        <f>_xlfn.IFNA(INDEX('Ein- und Auszahlungen'!B:B,MATCH(A657,'Ein- und Auszahlungen'!A:A,0)),0)</f>
        <v>0</v>
      </c>
      <c r="C657" s="34">
        <f t="shared" si="45"/>
        <v>1.4588553698911242</v>
      </c>
      <c r="D657" s="34">
        <f>SUM(C$21:C657)</f>
        <v>885.10305557511163</v>
      </c>
      <c r="E657" s="34">
        <f t="shared" si="46"/>
        <v>10651.103055575097</v>
      </c>
      <c r="F657" s="34">
        <f>IF(AND(OR(MONTH(A657) = MONTH(A$21), MONTH(A657) = MOD(MONTH(A$21)+6, 12)), DAY(A657) = DAY(A$21)),AVERAGEIF(A$21:A656,"&gt;"&amp; A657 - _xlfn.DAYS(A657,DATE(YEAR(A657),MONTH(A657)-6,DAY(A657))),H$21:H656)*G$3/2,0)</f>
        <v>0</v>
      </c>
      <c r="G657" s="34">
        <f>SUM(F$21:F657)</f>
        <v>747.15462431693913</v>
      </c>
      <c r="H657" s="34">
        <f t="shared" si="47"/>
        <v>10513.15462431694</v>
      </c>
      <c r="I657" s="34">
        <f>IF(AND(MONTH(A657) = MONTH(A$21), DAY(A657) = DAY(A$21)),AVERAGEIF(A$21:A656,"&gt;"&amp; A657 - _xlfn.DAYS(DATE(YEAR(A657)+1,1,1),DATE(YEAR(A657),1,1)),K$21:K656)*G$3,0)</f>
        <v>0</v>
      </c>
      <c r="J657" s="34">
        <f>SUM(I$21:I657)</f>
        <v>488.1401098901099</v>
      </c>
      <c r="K657" s="34">
        <f t="shared" si="48"/>
        <v>10254.14010989011</v>
      </c>
    </row>
    <row r="658" spans="1:11" x14ac:dyDescent="0.25">
      <c r="A658" s="20">
        <f t="shared" si="49"/>
        <v>40816</v>
      </c>
      <c r="B658" s="33">
        <f>_xlfn.IFNA(INDEX('Ein- und Auszahlungen'!B:B,MATCH(A658,'Ein- und Auszahlungen'!A:A,0)),0)</f>
        <v>0</v>
      </c>
      <c r="C658" s="34">
        <f t="shared" si="45"/>
        <v>1.459055213092479</v>
      </c>
      <c r="D658" s="34">
        <f>SUM(C$21:C658)</f>
        <v>886.56211078820411</v>
      </c>
      <c r="E658" s="34">
        <f t="shared" si="46"/>
        <v>10652.562110788189</v>
      </c>
      <c r="F658" s="34">
        <f>IF(AND(OR(MONTH(A658) = MONTH(A$21), MONTH(A658) = MOD(MONTH(A$21)+6, 12)), DAY(A658) = DAY(A$21)),AVERAGEIF(A$21:A657,"&gt;"&amp; A658 - _xlfn.DAYS(A658,DATE(YEAR(A658),MONTH(A658)-6,DAY(A658))),H$21:H657)*G$3/2,0)</f>
        <v>0</v>
      </c>
      <c r="G658" s="34">
        <f>SUM(F$21:F658)</f>
        <v>747.15462431693913</v>
      </c>
      <c r="H658" s="34">
        <f t="shared" si="47"/>
        <v>10513.15462431694</v>
      </c>
      <c r="I658" s="34">
        <f>IF(AND(MONTH(A658) = MONTH(A$21), DAY(A658) = DAY(A$21)),AVERAGEIF(A$21:A657,"&gt;"&amp; A658 - _xlfn.DAYS(DATE(YEAR(A658)+1,1,1),DATE(YEAR(A658),1,1)),K$21:K657)*G$3,0)</f>
        <v>0</v>
      </c>
      <c r="J658" s="34">
        <f>SUM(I$21:I658)</f>
        <v>488.1401098901099</v>
      </c>
      <c r="K658" s="34">
        <f t="shared" si="48"/>
        <v>10254.14010989011</v>
      </c>
    </row>
    <row r="659" spans="1:11" x14ac:dyDescent="0.25">
      <c r="A659" s="20">
        <f t="shared" si="49"/>
        <v>40817</v>
      </c>
      <c r="B659" s="33">
        <f>_xlfn.IFNA(INDEX('Ein- und Auszahlungen'!B:B,MATCH(A659,'Ein- und Auszahlungen'!A:A,0)),0)</f>
        <v>0</v>
      </c>
      <c r="C659" s="34">
        <f t="shared" si="45"/>
        <v>1.459255083669615</v>
      </c>
      <c r="D659" s="34">
        <f>SUM(C$21:C659)</f>
        <v>888.02136587187374</v>
      </c>
      <c r="E659" s="34">
        <f t="shared" si="46"/>
        <v>10654.021365871859</v>
      </c>
      <c r="F659" s="34">
        <f>IF(AND(OR(MONTH(A659) = MONTH(A$21), MONTH(A659) = MOD(MONTH(A$21)+6, 12)), DAY(A659) = DAY(A$21)),AVERAGEIF(A$21:A658,"&gt;"&amp; A659 - _xlfn.DAYS(A659,DATE(YEAR(A659),MONTH(A659)-6,DAY(A659))),H$21:H658)*G$3/2,0)</f>
        <v>0</v>
      </c>
      <c r="G659" s="34">
        <f>SUM(F$21:F659)</f>
        <v>747.15462431693913</v>
      </c>
      <c r="H659" s="34">
        <f t="shared" si="47"/>
        <v>10513.15462431694</v>
      </c>
      <c r="I659" s="34">
        <f>IF(AND(MONTH(A659) = MONTH(A$21), DAY(A659) = DAY(A$21)),AVERAGEIF(A$21:A658,"&gt;"&amp; A659 - _xlfn.DAYS(DATE(YEAR(A659)+1,1,1),DATE(YEAR(A659),1,1)),K$21:K658)*G$3,0)</f>
        <v>0</v>
      </c>
      <c r="J659" s="34">
        <f>SUM(I$21:I659)</f>
        <v>488.1401098901099</v>
      </c>
      <c r="K659" s="34">
        <f t="shared" si="48"/>
        <v>10254.14010989011</v>
      </c>
    </row>
    <row r="660" spans="1:11" x14ac:dyDescent="0.25">
      <c r="A660" s="20">
        <f t="shared" si="49"/>
        <v>40818</v>
      </c>
      <c r="B660" s="33">
        <f>_xlfn.IFNA(INDEX('Ein- und Auszahlungen'!B:B,MATCH(A660,'Ein- und Auszahlungen'!A:A,0)),0)</f>
        <v>0</v>
      </c>
      <c r="C660" s="34">
        <f t="shared" si="45"/>
        <v>1.4594549816262821</v>
      </c>
      <c r="D660" s="34">
        <f>SUM(C$21:C660)</f>
        <v>889.48082085350006</v>
      </c>
      <c r="E660" s="34">
        <f t="shared" si="46"/>
        <v>10655.480820853485</v>
      </c>
      <c r="F660" s="34">
        <f>IF(AND(OR(MONTH(A660) = MONTH(A$21), MONTH(A660) = MOD(MONTH(A$21)+6, 12)), DAY(A660) = DAY(A$21)),AVERAGEIF(A$21:A659,"&gt;"&amp; A660 - _xlfn.DAYS(A660,DATE(YEAR(A660),MONTH(A660)-6,DAY(A660))),H$21:H659)*G$3/2,0)</f>
        <v>0</v>
      </c>
      <c r="G660" s="34">
        <f>SUM(F$21:F660)</f>
        <v>747.15462431693913</v>
      </c>
      <c r="H660" s="34">
        <f t="shared" si="47"/>
        <v>10513.15462431694</v>
      </c>
      <c r="I660" s="34">
        <f>IF(AND(MONTH(A660) = MONTH(A$21), DAY(A660) = DAY(A$21)),AVERAGEIF(A$21:A659,"&gt;"&amp; A660 - _xlfn.DAYS(DATE(YEAR(A660)+1,1,1),DATE(YEAR(A660),1,1)),K$21:K659)*G$3,0)</f>
        <v>0</v>
      </c>
      <c r="J660" s="34">
        <f>SUM(I$21:I660)</f>
        <v>488.1401098901099</v>
      </c>
      <c r="K660" s="34">
        <f t="shared" si="48"/>
        <v>10254.14010989011</v>
      </c>
    </row>
    <row r="661" spans="1:11" x14ac:dyDescent="0.25">
      <c r="A661" s="20">
        <f t="shared" si="49"/>
        <v>40819</v>
      </c>
      <c r="B661" s="33">
        <f>_xlfn.IFNA(INDEX('Ein- und Auszahlungen'!B:B,MATCH(A661,'Ein- und Auszahlungen'!A:A,0)),0)</f>
        <v>0</v>
      </c>
      <c r="C661" s="34">
        <f t="shared" si="45"/>
        <v>1.459654906966231</v>
      </c>
      <c r="D661" s="34">
        <f>SUM(C$21:C661)</f>
        <v>890.94047576046626</v>
      </c>
      <c r="E661" s="34">
        <f t="shared" si="46"/>
        <v>10656.940475760452</v>
      </c>
      <c r="F661" s="34">
        <f>IF(AND(OR(MONTH(A661) = MONTH(A$21), MONTH(A661) = MOD(MONTH(A$21)+6, 12)), DAY(A661) = DAY(A$21)),AVERAGEIF(A$21:A660,"&gt;"&amp; A661 - _xlfn.DAYS(A661,DATE(YEAR(A661),MONTH(A661)-6,DAY(A661))),H$21:H660)*G$3/2,0)</f>
        <v>0</v>
      </c>
      <c r="G661" s="34">
        <f>SUM(F$21:F661)</f>
        <v>747.15462431693913</v>
      </c>
      <c r="H661" s="34">
        <f t="shared" si="47"/>
        <v>10513.15462431694</v>
      </c>
      <c r="I661" s="34">
        <f>IF(AND(MONTH(A661) = MONTH(A$21), DAY(A661) = DAY(A$21)),AVERAGEIF(A$21:A660,"&gt;"&amp; A661 - _xlfn.DAYS(DATE(YEAR(A661)+1,1,1),DATE(YEAR(A661),1,1)),K$21:K660)*G$3,0)</f>
        <v>0</v>
      </c>
      <c r="J661" s="34">
        <f>SUM(I$21:I661)</f>
        <v>488.1401098901099</v>
      </c>
      <c r="K661" s="34">
        <f t="shared" si="48"/>
        <v>10254.14010989011</v>
      </c>
    </row>
    <row r="662" spans="1:11" x14ac:dyDescent="0.25">
      <c r="A662" s="20">
        <f t="shared" si="49"/>
        <v>40820</v>
      </c>
      <c r="B662" s="33">
        <f>_xlfn.IFNA(INDEX('Ein- und Auszahlungen'!B:B,MATCH(A662,'Ein- und Auszahlungen'!A:A,0)),0)</f>
        <v>0</v>
      </c>
      <c r="C662" s="34">
        <f t="shared" ref="C662:C725" si="50">E661*G$3/_xlfn.DAYS(DATE(YEAR(A662)+1,1,1),DATE(YEAR(A662),1,1))</f>
        <v>1.4598548596932126</v>
      </c>
      <c r="D662" s="34">
        <f>SUM(C$21:C662)</f>
        <v>892.40033062015948</v>
      </c>
      <c r="E662" s="34">
        <f t="shared" ref="E662:E725" si="51">C662+E661 + $B662</f>
        <v>10658.400330620145</v>
      </c>
      <c r="F662" s="34">
        <f>IF(AND(OR(MONTH(A662) = MONTH(A$21), MONTH(A662) = MOD(MONTH(A$21)+6, 12)), DAY(A662) = DAY(A$21)),AVERAGEIF(A$21:A661,"&gt;"&amp; A662 - _xlfn.DAYS(A662,DATE(YEAR(A662),MONTH(A662)-6,DAY(A662))),H$21:H661)*G$3/2,0)</f>
        <v>0</v>
      </c>
      <c r="G662" s="34">
        <f>SUM(F$21:F662)</f>
        <v>747.15462431693913</v>
      </c>
      <c r="H662" s="34">
        <f t="shared" ref="H662:H725" si="52">F662+H661 + $B662</f>
        <v>10513.15462431694</v>
      </c>
      <c r="I662" s="34">
        <f>IF(AND(MONTH(A662) = MONTH(A$21), DAY(A662) = DAY(A$21)),AVERAGEIF(A$21:A661,"&gt;"&amp; A662 - _xlfn.DAYS(DATE(YEAR(A662)+1,1,1),DATE(YEAR(A662),1,1)),K$21:K661)*G$3,0)</f>
        <v>0</v>
      </c>
      <c r="J662" s="34">
        <f>SUM(I$21:I662)</f>
        <v>488.1401098901099</v>
      </c>
      <c r="K662" s="34">
        <f t="shared" ref="K662:K725" si="53">I662+K661+$B662</f>
        <v>10254.14010989011</v>
      </c>
    </row>
    <row r="663" spans="1:11" x14ac:dyDescent="0.25">
      <c r="A663" s="20">
        <f t="shared" ref="A663:A726" si="54">A662+1</f>
        <v>40821</v>
      </c>
      <c r="B663" s="33">
        <f>_xlfn.IFNA(INDEX('Ein- und Auszahlungen'!B:B,MATCH(A663,'Ein- und Auszahlungen'!A:A,0)),0)</f>
        <v>0</v>
      </c>
      <c r="C663" s="34">
        <f t="shared" si="50"/>
        <v>1.4600548398109787</v>
      </c>
      <c r="D663" s="34">
        <f>SUM(C$21:C663)</f>
        <v>893.86038545997042</v>
      </c>
      <c r="E663" s="34">
        <f t="shared" si="51"/>
        <v>10659.860385459955</v>
      </c>
      <c r="F663" s="34">
        <f>IF(AND(OR(MONTH(A663) = MONTH(A$21), MONTH(A663) = MOD(MONTH(A$21)+6, 12)), DAY(A663) = DAY(A$21)),AVERAGEIF(A$21:A662,"&gt;"&amp; A663 - _xlfn.DAYS(A663,DATE(YEAR(A663),MONTH(A663)-6,DAY(A663))),H$21:H662)*G$3/2,0)</f>
        <v>0</v>
      </c>
      <c r="G663" s="34">
        <f>SUM(F$21:F663)</f>
        <v>747.15462431693913</v>
      </c>
      <c r="H663" s="34">
        <f t="shared" si="52"/>
        <v>10513.15462431694</v>
      </c>
      <c r="I663" s="34">
        <f>IF(AND(MONTH(A663) = MONTH(A$21), DAY(A663) = DAY(A$21)),AVERAGEIF(A$21:A662,"&gt;"&amp; A663 - _xlfn.DAYS(DATE(YEAR(A663)+1,1,1),DATE(YEAR(A663),1,1)),K$21:K662)*G$3,0)</f>
        <v>0</v>
      </c>
      <c r="J663" s="34">
        <f>SUM(I$21:I663)</f>
        <v>488.1401098901099</v>
      </c>
      <c r="K663" s="34">
        <f t="shared" si="53"/>
        <v>10254.14010989011</v>
      </c>
    </row>
    <row r="664" spans="1:11" x14ac:dyDescent="0.25">
      <c r="A664" s="20">
        <f t="shared" si="54"/>
        <v>40822</v>
      </c>
      <c r="B664" s="33">
        <f>_xlfn.IFNA(INDEX('Ein- und Auszahlungen'!B:B,MATCH(A664,'Ein- und Auszahlungen'!A:A,0)),0)</f>
        <v>0</v>
      </c>
      <c r="C664" s="34">
        <f t="shared" si="50"/>
        <v>1.4602548473232817</v>
      </c>
      <c r="D664" s="34">
        <f>SUM(C$21:C664)</f>
        <v>895.32064030729373</v>
      </c>
      <c r="E664" s="34">
        <f t="shared" si="51"/>
        <v>10661.320640307278</v>
      </c>
      <c r="F664" s="34">
        <f>IF(AND(OR(MONTH(A664) = MONTH(A$21), MONTH(A664) = MOD(MONTH(A$21)+6, 12)), DAY(A664) = DAY(A$21)),AVERAGEIF(A$21:A663,"&gt;"&amp; A664 - _xlfn.DAYS(A664,DATE(YEAR(A664),MONTH(A664)-6,DAY(A664))),H$21:H663)*G$3/2,0)</f>
        <v>0</v>
      </c>
      <c r="G664" s="34">
        <f>SUM(F$21:F664)</f>
        <v>747.15462431693913</v>
      </c>
      <c r="H664" s="34">
        <f t="shared" si="52"/>
        <v>10513.15462431694</v>
      </c>
      <c r="I664" s="34">
        <f>IF(AND(MONTH(A664) = MONTH(A$21), DAY(A664) = DAY(A$21)),AVERAGEIF(A$21:A663,"&gt;"&amp; A664 - _xlfn.DAYS(DATE(YEAR(A664)+1,1,1),DATE(YEAR(A664),1,1)),K$21:K663)*G$3,0)</f>
        <v>0</v>
      </c>
      <c r="J664" s="34">
        <f>SUM(I$21:I664)</f>
        <v>488.1401098901099</v>
      </c>
      <c r="K664" s="34">
        <f t="shared" si="53"/>
        <v>10254.14010989011</v>
      </c>
    </row>
    <row r="665" spans="1:11" x14ac:dyDescent="0.25">
      <c r="A665" s="20">
        <f t="shared" si="54"/>
        <v>40823</v>
      </c>
      <c r="B665" s="33">
        <f>_xlfn.IFNA(INDEX('Ein- und Auszahlungen'!B:B,MATCH(A665,'Ein- und Auszahlungen'!A:A,0)),0)</f>
        <v>0</v>
      </c>
      <c r="C665" s="34">
        <f t="shared" si="50"/>
        <v>1.4604548822338739</v>
      </c>
      <c r="D665" s="34">
        <f>SUM(C$21:C665)</f>
        <v>896.7810951895276</v>
      </c>
      <c r="E665" s="34">
        <f t="shared" si="51"/>
        <v>10662.781095189512</v>
      </c>
      <c r="F665" s="34">
        <f>IF(AND(OR(MONTH(A665) = MONTH(A$21), MONTH(A665) = MOD(MONTH(A$21)+6, 12)), DAY(A665) = DAY(A$21)),AVERAGEIF(A$21:A664,"&gt;"&amp; A665 - _xlfn.DAYS(A665,DATE(YEAR(A665),MONTH(A665)-6,DAY(A665))),H$21:H664)*G$3/2,0)</f>
        <v>0</v>
      </c>
      <c r="G665" s="34">
        <f>SUM(F$21:F665)</f>
        <v>747.15462431693913</v>
      </c>
      <c r="H665" s="34">
        <f t="shared" si="52"/>
        <v>10513.15462431694</v>
      </c>
      <c r="I665" s="34">
        <f>IF(AND(MONTH(A665) = MONTH(A$21), DAY(A665) = DAY(A$21)),AVERAGEIF(A$21:A664,"&gt;"&amp; A665 - _xlfn.DAYS(DATE(YEAR(A665)+1,1,1),DATE(YEAR(A665),1,1)),K$21:K664)*G$3,0)</f>
        <v>0</v>
      </c>
      <c r="J665" s="34">
        <f>SUM(I$21:I665)</f>
        <v>488.1401098901099</v>
      </c>
      <c r="K665" s="34">
        <f t="shared" si="53"/>
        <v>10254.14010989011</v>
      </c>
    </row>
    <row r="666" spans="1:11" x14ac:dyDescent="0.25">
      <c r="A666" s="20">
        <f t="shared" si="54"/>
        <v>40824</v>
      </c>
      <c r="B666" s="33">
        <f>_xlfn.IFNA(INDEX('Ein- und Auszahlungen'!B:B,MATCH(A666,'Ein- und Auszahlungen'!A:A,0)),0)</f>
        <v>0</v>
      </c>
      <c r="C666" s="34">
        <f t="shared" si="50"/>
        <v>1.4606549445465085</v>
      </c>
      <c r="D666" s="34">
        <f>SUM(C$21:C666)</f>
        <v>898.2417501340741</v>
      </c>
      <c r="E666" s="34">
        <f t="shared" si="51"/>
        <v>10664.241750134059</v>
      </c>
      <c r="F666" s="34">
        <f>IF(AND(OR(MONTH(A666) = MONTH(A$21), MONTH(A666) = MOD(MONTH(A$21)+6, 12)), DAY(A666) = DAY(A$21)),AVERAGEIF(A$21:A665,"&gt;"&amp; A666 - _xlfn.DAYS(A666,DATE(YEAR(A666),MONTH(A666)-6,DAY(A666))),H$21:H665)*G$3/2,0)</f>
        <v>0</v>
      </c>
      <c r="G666" s="34">
        <f>SUM(F$21:F666)</f>
        <v>747.15462431693913</v>
      </c>
      <c r="H666" s="34">
        <f t="shared" si="52"/>
        <v>10513.15462431694</v>
      </c>
      <c r="I666" s="34">
        <f>IF(AND(MONTH(A666) = MONTH(A$21), DAY(A666) = DAY(A$21)),AVERAGEIF(A$21:A665,"&gt;"&amp; A666 - _xlfn.DAYS(DATE(YEAR(A666)+1,1,1),DATE(YEAR(A666),1,1)),K$21:K665)*G$3,0)</f>
        <v>0</v>
      </c>
      <c r="J666" s="34">
        <f>SUM(I$21:I666)</f>
        <v>488.1401098901099</v>
      </c>
      <c r="K666" s="34">
        <f t="shared" si="53"/>
        <v>10254.14010989011</v>
      </c>
    </row>
    <row r="667" spans="1:11" x14ac:dyDescent="0.25">
      <c r="A667" s="20">
        <f t="shared" si="54"/>
        <v>40825</v>
      </c>
      <c r="B667" s="33">
        <f>_xlfn.IFNA(INDEX('Ein- und Auszahlungen'!B:B,MATCH(A667,'Ein- und Auszahlungen'!A:A,0)),0)</f>
        <v>0</v>
      </c>
      <c r="C667" s="34">
        <f t="shared" si="50"/>
        <v>1.4608550342649396</v>
      </c>
      <c r="D667" s="34">
        <f>SUM(C$21:C667)</f>
        <v>899.70260516833901</v>
      </c>
      <c r="E667" s="34">
        <f t="shared" si="51"/>
        <v>10665.702605168324</v>
      </c>
      <c r="F667" s="34">
        <f>IF(AND(OR(MONTH(A667) = MONTH(A$21), MONTH(A667) = MOD(MONTH(A$21)+6, 12)), DAY(A667) = DAY(A$21)),AVERAGEIF(A$21:A666,"&gt;"&amp; A667 - _xlfn.DAYS(A667,DATE(YEAR(A667),MONTH(A667)-6,DAY(A667))),H$21:H666)*G$3/2,0)</f>
        <v>0</v>
      </c>
      <c r="G667" s="34">
        <f>SUM(F$21:F667)</f>
        <v>747.15462431693913</v>
      </c>
      <c r="H667" s="34">
        <f t="shared" si="52"/>
        <v>10513.15462431694</v>
      </c>
      <c r="I667" s="34">
        <f>IF(AND(MONTH(A667) = MONTH(A$21), DAY(A667) = DAY(A$21)),AVERAGEIF(A$21:A666,"&gt;"&amp; A667 - _xlfn.DAYS(DATE(YEAR(A667)+1,1,1),DATE(YEAR(A667),1,1)),K$21:K666)*G$3,0)</f>
        <v>0</v>
      </c>
      <c r="J667" s="34">
        <f>SUM(I$21:I667)</f>
        <v>488.1401098901099</v>
      </c>
      <c r="K667" s="34">
        <f t="shared" si="53"/>
        <v>10254.14010989011</v>
      </c>
    </row>
    <row r="668" spans="1:11" x14ac:dyDescent="0.25">
      <c r="A668" s="20">
        <f t="shared" si="54"/>
        <v>40826</v>
      </c>
      <c r="B668" s="33">
        <f>_xlfn.IFNA(INDEX('Ein- und Auszahlungen'!B:B,MATCH(A668,'Ein- und Auszahlungen'!A:A,0)),0)</f>
        <v>0</v>
      </c>
      <c r="C668" s="34">
        <f t="shared" si="50"/>
        <v>1.4610551513929211</v>
      </c>
      <c r="D668" s="34">
        <f>SUM(C$21:C668)</f>
        <v>901.16366031973189</v>
      </c>
      <c r="E668" s="34">
        <f t="shared" si="51"/>
        <v>10667.163660319717</v>
      </c>
      <c r="F668" s="34">
        <f>IF(AND(OR(MONTH(A668) = MONTH(A$21), MONTH(A668) = MOD(MONTH(A$21)+6, 12)), DAY(A668) = DAY(A$21)),AVERAGEIF(A$21:A667,"&gt;"&amp; A668 - _xlfn.DAYS(A668,DATE(YEAR(A668),MONTH(A668)-6,DAY(A668))),H$21:H667)*G$3/2,0)</f>
        <v>0</v>
      </c>
      <c r="G668" s="34">
        <f>SUM(F$21:F668)</f>
        <v>747.15462431693913</v>
      </c>
      <c r="H668" s="34">
        <f t="shared" si="52"/>
        <v>10513.15462431694</v>
      </c>
      <c r="I668" s="34">
        <f>IF(AND(MONTH(A668) = MONTH(A$21), DAY(A668) = DAY(A$21)),AVERAGEIF(A$21:A667,"&gt;"&amp; A668 - _xlfn.DAYS(DATE(YEAR(A668)+1,1,1),DATE(YEAR(A668),1,1)),K$21:K667)*G$3,0)</f>
        <v>0</v>
      </c>
      <c r="J668" s="34">
        <f>SUM(I$21:I668)</f>
        <v>488.1401098901099</v>
      </c>
      <c r="K668" s="34">
        <f t="shared" si="53"/>
        <v>10254.14010989011</v>
      </c>
    </row>
    <row r="669" spans="1:11" x14ac:dyDescent="0.25">
      <c r="A669" s="20">
        <f t="shared" si="54"/>
        <v>40827</v>
      </c>
      <c r="B669" s="33">
        <f>_xlfn.IFNA(INDEX('Ein- und Auszahlungen'!B:B,MATCH(A669,'Ein- und Auszahlungen'!A:A,0)),0)</f>
        <v>0</v>
      </c>
      <c r="C669" s="34">
        <f t="shared" si="50"/>
        <v>1.461255295934208</v>
      </c>
      <c r="D669" s="34">
        <f>SUM(C$21:C669)</f>
        <v>902.62491561566605</v>
      </c>
      <c r="E669" s="34">
        <f t="shared" si="51"/>
        <v>10668.62491561565</v>
      </c>
      <c r="F669" s="34">
        <f>IF(AND(OR(MONTH(A669) = MONTH(A$21), MONTH(A669) = MOD(MONTH(A$21)+6, 12)), DAY(A669) = DAY(A$21)),AVERAGEIF(A$21:A668,"&gt;"&amp; A669 - _xlfn.DAYS(A669,DATE(YEAR(A669),MONTH(A669)-6,DAY(A669))),H$21:H668)*G$3/2,0)</f>
        <v>0</v>
      </c>
      <c r="G669" s="34">
        <f>SUM(F$21:F669)</f>
        <v>747.15462431693913</v>
      </c>
      <c r="H669" s="34">
        <f t="shared" si="52"/>
        <v>10513.15462431694</v>
      </c>
      <c r="I669" s="34">
        <f>IF(AND(MONTH(A669) = MONTH(A$21), DAY(A669) = DAY(A$21)),AVERAGEIF(A$21:A668,"&gt;"&amp; A669 - _xlfn.DAYS(DATE(YEAR(A669)+1,1,1),DATE(YEAR(A669),1,1)),K$21:K668)*G$3,0)</f>
        <v>0</v>
      </c>
      <c r="J669" s="34">
        <f>SUM(I$21:I669)</f>
        <v>488.1401098901099</v>
      </c>
      <c r="K669" s="34">
        <f t="shared" si="53"/>
        <v>10254.14010989011</v>
      </c>
    </row>
    <row r="670" spans="1:11" x14ac:dyDescent="0.25">
      <c r="A670" s="20">
        <f t="shared" si="54"/>
        <v>40828</v>
      </c>
      <c r="B670" s="33">
        <f>_xlfn.IFNA(INDEX('Ein- und Auszahlungen'!B:B,MATCH(A670,'Ein- und Auszahlungen'!A:A,0)),0)</f>
        <v>0</v>
      </c>
      <c r="C670" s="34">
        <f t="shared" si="50"/>
        <v>1.4614554678925549</v>
      </c>
      <c r="D670" s="34">
        <f>SUM(C$21:C670)</f>
        <v>904.08637108355856</v>
      </c>
      <c r="E670" s="34">
        <f t="shared" si="51"/>
        <v>10670.086371083542</v>
      </c>
      <c r="F670" s="34">
        <f>IF(AND(OR(MONTH(A670) = MONTH(A$21), MONTH(A670) = MOD(MONTH(A$21)+6, 12)), DAY(A670) = DAY(A$21)),AVERAGEIF(A$21:A669,"&gt;"&amp; A670 - _xlfn.DAYS(A670,DATE(YEAR(A670),MONTH(A670)-6,DAY(A670))),H$21:H669)*G$3/2,0)</f>
        <v>0</v>
      </c>
      <c r="G670" s="34">
        <f>SUM(F$21:F670)</f>
        <v>747.15462431693913</v>
      </c>
      <c r="H670" s="34">
        <f t="shared" si="52"/>
        <v>10513.15462431694</v>
      </c>
      <c r="I670" s="34">
        <f>IF(AND(MONTH(A670) = MONTH(A$21), DAY(A670) = DAY(A$21)),AVERAGEIF(A$21:A669,"&gt;"&amp; A670 - _xlfn.DAYS(DATE(YEAR(A670)+1,1,1),DATE(YEAR(A670),1,1)),K$21:K669)*G$3,0)</f>
        <v>0</v>
      </c>
      <c r="J670" s="34">
        <f>SUM(I$21:I670)</f>
        <v>488.1401098901099</v>
      </c>
      <c r="K670" s="34">
        <f t="shared" si="53"/>
        <v>10254.14010989011</v>
      </c>
    </row>
    <row r="671" spans="1:11" x14ac:dyDescent="0.25">
      <c r="A671" s="20">
        <f t="shared" si="54"/>
        <v>40829</v>
      </c>
      <c r="B671" s="33">
        <f>_xlfn.IFNA(INDEX('Ein- und Auszahlungen'!B:B,MATCH(A671,'Ein- und Auszahlungen'!A:A,0)),0)</f>
        <v>0</v>
      </c>
      <c r="C671" s="34">
        <f t="shared" si="50"/>
        <v>1.461655667271718</v>
      </c>
      <c r="D671" s="34">
        <f>SUM(C$21:C671)</f>
        <v>905.54802675083033</v>
      </c>
      <c r="E671" s="34">
        <f t="shared" si="51"/>
        <v>10671.548026750814</v>
      </c>
      <c r="F671" s="34">
        <f>IF(AND(OR(MONTH(A671) = MONTH(A$21), MONTH(A671) = MOD(MONTH(A$21)+6, 12)), DAY(A671) = DAY(A$21)),AVERAGEIF(A$21:A670,"&gt;"&amp; A671 - _xlfn.DAYS(A671,DATE(YEAR(A671),MONTH(A671)-6,DAY(A671))),H$21:H670)*G$3/2,0)</f>
        <v>0</v>
      </c>
      <c r="G671" s="34">
        <f>SUM(F$21:F671)</f>
        <v>747.15462431693913</v>
      </c>
      <c r="H671" s="34">
        <f t="shared" si="52"/>
        <v>10513.15462431694</v>
      </c>
      <c r="I671" s="34">
        <f>IF(AND(MONTH(A671) = MONTH(A$21), DAY(A671) = DAY(A$21)),AVERAGEIF(A$21:A670,"&gt;"&amp; A671 - _xlfn.DAYS(DATE(YEAR(A671)+1,1,1),DATE(YEAR(A671),1,1)),K$21:K670)*G$3,0)</f>
        <v>0</v>
      </c>
      <c r="J671" s="34">
        <f>SUM(I$21:I671)</f>
        <v>488.1401098901099</v>
      </c>
      <c r="K671" s="34">
        <f t="shared" si="53"/>
        <v>10254.14010989011</v>
      </c>
    </row>
    <row r="672" spans="1:11" x14ac:dyDescent="0.25">
      <c r="A672" s="20">
        <f t="shared" si="54"/>
        <v>40830</v>
      </c>
      <c r="B672" s="33">
        <f>_xlfn.IFNA(INDEX('Ein- und Auszahlungen'!B:B,MATCH(A672,'Ein- und Auszahlungen'!A:A,0)),0)</f>
        <v>0</v>
      </c>
      <c r="C672" s="34">
        <f t="shared" si="50"/>
        <v>1.4618558940754538</v>
      </c>
      <c r="D672" s="34">
        <f>SUM(C$21:C672)</f>
        <v>907.00988264490582</v>
      </c>
      <c r="E672" s="34">
        <f t="shared" si="51"/>
        <v>10673.009882644888</v>
      </c>
      <c r="F672" s="34">
        <f>IF(AND(OR(MONTH(A672) = MONTH(A$21), MONTH(A672) = MOD(MONTH(A$21)+6, 12)), DAY(A672) = DAY(A$21)),AVERAGEIF(A$21:A671,"&gt;"&amp; A672 - _xlfn.DAYS(A672,DATE(YEAR(A672),MONTH(A672)-6,DAY(A672))),H$21:H671)*G$3/2,0)</f>
        <v>0</v>
      </c>
      <c r="G672" s="34">
        <f>SUM(F$21:F672)</f>
        <v>747.15462431693913</v>
      </c>
      <c r="H672" s="34">
        <f t="shared" si="52"/>
        <v>10513.15462431694</v>
      </c>
      <c r="I672" s="34">
        <f>IF(AND(MONTH(A672) = MONTH(A$21), DAY(A672) = DAY(A$21)),AVERAGEIF(A$21:A671,"&gt;"&amp; A672 - _xlfn.DAYS(DATE(YEAR(A672)+1,1,1),DATE(YEAR(A672),1,1)),K$21:K671)*G$3,0)</f>
        <v>0</v>
      </c>
      <c r="J672" s="34">
        <f>SUM(I$21:I672)</f>
        <v>488.1401098901099</v>
      </c>
      <c r="K672" s="34">
        <f t="shared" si="53"/>
        <v>10254.14010989011</v>
      </c>
    </row>
    <row r="673" spans="1:11" x14ac:dyDescent="0.25">
      <c r="A673" s="20">
        <f t="shared" si="54"/>
        <v>40831</v>
      </c>
      <c r="B673" s="33">
        <f>_xlfn.IFNA(INDEX('Ein- und Auszahlungen'!B:B,MATCH(A673,'Ein- und Auszahlungen'!A:A,0)),0)</f>
        <v>0</v>
      </c>
      <c r="C673" s="34">
        <f t="shared" si="50"/>
        <v>1.4620561483075192</v>
      </c>
      <c r="D673" s="34">
        <f>SUM(C$21:C673)</f>
        <v>908.47193879321333</v>
      </c>
      <c r="E673" s="34">
        <f t="shared" si="51"/>
        <v>10674.471938793196</v>
      </c>
      <c r="F673" s="34">
        <f>IF(AND(OR(MONTH(A673) = MONTH(A$21), MONTH(A673) = MOD(MONTH(A$21)+6, 12)), DAY(A673) = DAY(A$21)),AVERAGEIF(A$21:A672,"&gt;"&amp; A673 - _xlfn.DAYS(A673,DATE(YEAR(A673),MONTH(A673)-6,DAY(A673))),H$21:H672)*G$3/2,0)</f>
        <v>0</v>
      </c>
      <c r="G673" s="34">
        <f>SUM(F$21:F673)</f>
        <v>747.15462431693913</v>
      </c>
      <c r="H673" s="34">
        <f t="shared" si="52"/>
        <v>10513.15462431694</v>
      </c>
      <c r="I673" s="34">
        <f>IF(AND(MONTH(A673) = MONTH(A$21), DAY(A673) = DAY(A$21)),AVERAGEIF(A$21:A672,"&gt;"&amp; A673 - _xlfn.DAYS(DATE(YEAR(A673)+1,1,1),DATE(YEAR(A673),1,1)),K$21:K672)*G$3,0)</f>
        <v>0</v>
      </c>
      <c r="J673" s="34">
        <f>SUM(I$21:I673)</f>
        <v>488.1401098901099</v>
      </c>
      <c r="K673" s="34">
        <f t="shared" si="53"/>
        <v>10254.14010989011</v>
      </c>
    </row>
    <row r="674" spans="1:11" x14ac:dyDescent="0.25">
      <c r="A674" s="20">
        <f t="shared" si="54"/>
        <v>40832</v>
      </c>
      <c r="B674" s="33">
        <f>_xlfn.IFNA(INDEX('Ein- und Auszahlungen'!B:B,MATCH(A674,'Ein- und Auszahlungen'!A:A,0)),0)</f>
        <v>0</v>
      </c>
      <c r="C674" s="34">
        <f t="shared" si="50"/>
        <v>1.4622564299716707</v>
      </c>
      <c r="D674" s="34">
        <f>SUM(C$21:C674)</f>
        <v>909.93419522318504</v>
      </c>
      <c r="E674" s="34">
        <f t="shared" si="51"/>
        <v>10675.934195223168</v>
      </c>
      <c r="F674" s="34">
        <f>IF(AND(OR(MONTH(A674) = MONTH(A$21), MONTH(A674) = MOD(MONTH(A$21)+6, 12)), DAY(A674) = DAY(A$21)),AVERAGEIF(A$21:A673,"&gt;"&amp; A674 - _xlfn.DAYS(A674,DATE(YEAR(A674),MONTH(A674)-6,DAY(A674))),H$21:H673)*G$3/2,0)</f>
        <v>0</v>
      </c>
      <c r="G674" s="34">
        <f>SUM(F$21:F674)</f>
        <v>747.15462431693913</v>
      </c>
      <c r="H674" s="34">
        <f t="shared" si="52"/>
        <v>10513.15462431694</v>
      </c>
      <c r="I674" s="34">
        <f>IF(AND(MONTH(A674) = MONTH(A$21), DAY(A674) = DAY(A$21)),AVERAGEIF(A$21:A673,"&gt;"&amp; A674 - _xlfn.DAYS(DATE(YEAR(A674)+1,1,1),DATE(YEAR(A674),1,1)),K$21:K673)*G$3,0)</f>
        <v>0</v>
      </c>
      <c r="J674" s="34">
        <f>SUM(I$21:I674)</f>
        <v>488.1401098901099</v>
      </c>
      <c r="K674" s="34">
        <f t="shared" si="53"/>
        <v>10254.14010989011</v>
      </c>
    </row>
    <row r="675" spans="1:11" x14ac:dyDescent="0.25">
      <c r="A675" s="20">
        <f t="shared" si="54"/>
        <v>40833</v>
      </c>
      <c r="B675" s="33">
        <f>_xlfn.IFNA(INDEX('Ein- und Auszahlungen'!B:B,MATCH(A675,'Ein- und Auszahlungen'!A:A,0)),0)</f>
        <v>0</v>
      </c>
      <c r="C675" s="34">
        <f t="shared" si="50"/>
        <v>1.462456739071667</v>
      </c>
      <c r="D675" s="34">
        <f>SUM(C$21:C675)</f>
        <v>911.39665196225667</v>
      </c>
      <c r="E675" s="34">
        <f t="shared" si="51"/>
        <v>10677.396651962239</v>
      </c>
      <c r="F675" s="34">
        <f>IF(AND(OR(MONTH(A675) = MONTH(A$21), MONTH(A675) = MOD(MONTH(A$21)+6, 12)), DAY(A675) = DAY(A$21)),AVERAGEIF(A$21:A674,"&gt;"&amp; A675 - _xlfn.DAYS(A675,DATE(YEAR(A675),MONTH(A675)-6,DAY(A675))),H$21:H674)*G$3/2,0)</f>
        <v>0</v>
      </c>
      <c r="G675" s="34">
        <f>SUM(F$21:F675)</f>
        <v>747.15462431693913</v>
      </c>
      <c r="H675" s="34">
        <f t="shared" si="52"/>
        <v>10513.15462431694</v>
      </c>
      <c r="I675" s="34">
        <f>IF(AND(MONTH(A675) = MONTH(A$21), DAY(A675) = DAY(A$21)),AVERAGEIF(A$21:A674,"&gt;"&amp; A675 - _xlfn.DAYS(DATE(YEAR(A675)+1,1,1),DATE(YEAR(A675),1,1)),K$21:K674)*G$3,0)</f>
        <v>0</v>
      </c>
      <c r="J675" s="34">
        <f>SUM(I$21:I675)</f>
        <v>488.1401098901099</v>
      </c>
      <c r="K675" s="34">
        <f t="shared" si="53"/>
        <v>10254.14010989011</v>
      </c>
    </row>
    <row r="676" spans="1:11" x14ac:dyDescent="0.25">
      <c r="A676" s="20">
        <f t="shared" si="54"/>
        <v>40834</v>
      </c>
      <c r="B676" s="33">
        <f>_xlfn.IFNA(INDEX('Ein- und Auszahlungen'!B:B,MATCH(A676,'Ein- und Auszahlungen'!A:A,0)),0)</f>
        <v>0</v>
      </c>
      <c r="C676" s="34">
        <f t="shared" si="50"/>
        <v>1.4626570756112658</v>
      </c>
      <c r="D676" s="34">
        <f>SUM(C$21:C676)</f>
        <v>912.85930903786789</v>
      </c>
      <c r="E676" s="34">
        <f t="shared" si="51"/>
        <v>10678.859309037851</v>
      </c>
      <c r="F676" s="34">
        <f>IF(AND(OR(MONTH(A676) = MONTH(A$21), MONTH(A676) = MOD(MONTH(A$21)+6, 12)), DAY(A676) = DAY(A$21)),AVERAGEIF(A$21:A675,"&gt;"&amp; A676 - _xlfn.DAYS(A676,DATE(YEAR(A676),MONTH(A676)-6,DAY(A676))),H$21:H675)*G$3/2,0)</f>
        <v>0</v>
      </c>
      <c r="G676" s="34">
        <f>SUM(F$21:F676)</f>
        <v>747.15462431693913</v>
      </c>
      <c r="H676" s="34">
        <f t="shared" si="52"/>
        <v>10513.15462431694</v>
      </c>
      <c r="I676" s="34">
        <f>IF(AND(MONTH(A676) = MONTH(A$21), DAY(A676) = DAY(A$21)),AVERAGEIF(A$21:A675,"&gt;"&amp; A676 - _xlfn.DAYS(DATE(YEAR(A676)+1,1,1),DATE(YEAR(A676),1,1)),K$21:K675)*G$3,0)</f>
        <v>0</v>
      </c>
      <c r="J676" s="34">
        <f>SUM(I$21:I676)</f>
        <v>488.1401098901099</v>
      </c>
      <c r="K676" s="34">
        <f t="shared" si="53"/>
        <v>10254.14010989011</v>
      </c>
    </row>
    <row r="677" spans="1:11" x14ac:dyDescent="0.25">
      <c r="A677" s="20">
        <f t="shared" si="54"/>
        <v>40835</v>
      </c>
      <c r="B677" s="33">
        <f>_xlfn.IFNA(INDEX('Ein- und Auszahlungen'!B:B,MATCH(A677,'Ein- und Auszahlungen'!A:A,0)),0)</f>
        <v>0</v>
      </c>
      <c r="C677" s="34">
        <f t="shared" si="50"/>
        <v>1.462857439594226</v>
      </c>
      <c r="D677" s="34">
        <f>SUM(C$21:C677)</f>
        <v>914.32216647746213</v>
      </c>
      <c r="E677" s="34">
        <f t="shared" si="51"/>
        <v>10680.322166477445</v>
      </c>
      <c r="F677" s="34">
        <f>IF(AND(OR(MONTH(A677) = MONTH(A$21), MONTH(A677) = MOD(MONTH(A$21)+6, 12)), DAY(A677) = DAY(A$21)),AVERAGEIF(A$21:A676,"&gt;"&amp; A677 - _xlfn.DAYS(A677,DATE(YEAR(A677),MONTH(A677)-6,DAY(A677))),H$21:H676)*G$3/2,0)</f>
        <v>0</v>
      </c>
      <c r="G677" s="34">
        <f>SUM(F$21:F677)</f>
        <v>747.15462431693913</v>
      </c>
      <c r="H677" s="34">
        <f t="shared" si="52"/>
        <v>10513.15462431694</v>
      </c>
      <c r="I677" s="34">
        <f>IF(AND(MONTH(A677) = MONTH(A$21), DAY(A677) = DAY(A$21)),AVERAGEIF(A$21:A676,"&gt;"&amp; A677 - _xlfn.DAYS(DATE(YEAR(A677)+1,1,1),DATE(YEAR(A677),1,1)),K$21:K676)*G$3,0)</f>
        <v>0</v>
      </c>
      <c r="J677" s="34">
        <f>SUM(I$21:I677)</f>
        <v>488.1401098901099</v>
      </c>
      <c r="K677" s="34">
        <f t="shared" si="53"/>
        <v>10254.14010989011</v>
      </c>
    </row>
    <row r="678" spans="1:11" x14ac:dyDescent="0.25">
      <c r="A678" s="20">
        <f t="shared" si="54"/>
        <v>40836</v>
      </c>
      <c r="B678" s="33">
        <f>_xlfn.IFNA(INDEX('Ein- und Auszahlungen'!B:B,MATCH(A678,'Ein- und Auszahlungen'!A:A,0)),0)</f>
        <v>0</v>
      </c>
      <c r="C678" s="34">
        <f t="shared" si="50"/>
        <v>1.4630578310243074</v>
      </c>
      <c r="D678" s="34">
        <f>SUM(C$21:C678)</f>
        <v>915.78522430848648</v>
      </c>
      <c r="E678" s="34">
        <f t="shared" si="51"/>
        <v>10681.785224308469</v>
      </c>
      <c r="F678" s="34">
        <f>IF(AND(OR(MONTH(A678) = MONTH(A$21), MONTH(A678) = MOD(MONTH(A$21)+6, 12)), DAY(A678) = DAY(A$21)),AVERAGEIF(A$21:A677,"&gt;"&amp; A678 - _xlfn.DAYS(A678,DATE(YEAR(A678),MONTH(A678)-6,DAY(A678))),H$21:H677)*G$3/2,0)</f>
        <v>0</v>
      </c>
      <c r="G678" s="34">
        <f>SUM(F$21:F678)</f>
        <v>747.15462431693913</v>
      </c>
      <c r="H678" s="34">
        <f t="shared" si="52"/>
        <v>10513.15462431694</v>
      </c>
      <c r="I678" s="34">
        <f>IF(AND(MONTH(A678) = MONTH(A$21), DAY(A678) = DAY(A$21)),AVERAGEIF(A$21:A677,"&gt;"&amp; A678 - _xlfn.DAYS(DATE(YEAR(A678)+1,1,1),DATE(YEAR(A678),1,1)),K$21:K677)*G$3,0)</f>
        <v>0</v>
      </c>
      <c r="J678" s="34">
        <f>SUM(I$21:I678)</f>
        <v>488.1401098901099</v>
      </c>
      <c r="K678" s="34">
        <f t="shared" si="53"/>
        <v>10254.14010989011</v>
      </c>
    </row>
    <row r="679" spans="1:11" x14ac:dyDescent="0.25">
      <c r="A679" s="20">
        <f t="shared" si="54"/>
        <v>40837</v>
      </c>
      <c r="B679" s="33">
        <f>_xlfn.IFNA(INDEX('Ein- und Auszahlungen'!B:B,MATCH(A679,'Ein- und Auszahlungen'!A:A,0)),0)</f>
        <v>0</v>
      </c>
      <c r="C679" s="34">
        <f t="shared" si="50"/>
        <v>1.4632582499052698</v>
      </c>
      <c r="D679" s="34">
        <f>SUM(C$21:C679)</f>
        <v>917.24848255839174</v>
      </c>
      <c r="E679" s="34">
        <f t="shared" si="51"/>
        <v>10683.248482558374</v>
      </c>
      <c r="F679" s="34">
        <f>IF(AND(OR(MONTH(A679) = MONTH(A$21), MONTH(A679) = MOD(MONTH(A$21)+6, 12)), DAY(A679) = DAY(A$21)),AVERAGEIF(A$21:A678,"&gt;"&amp; A679 - _xlfn.DAYS(A679,DATE(YEAR(A679),MONTH(A679)-6,DAY(A679))),H$21:H678)*G$3/2,0)</f>
        <v>0</v>
      </c>
      <c r="G679" s="34">
        <f>SUM(F$21:F679)</f>
        <v>747.15462431693913</v>
      </c>
      <c r="H679" s="34">
        <f t="shared" si="52"/>
        <v>10513.15462431694</v>
      </c>
      <c r="I679" s="34">
        <f>IF(AND(MONTH(A679) = MONTH(A$21), DAY(A679) = DAY(A$21)),AVERAGEIF(A$21:A678,"&gt;"&amp; A679 - _xlfn.DAYS(DATE(YEAR(A679)+1,1,1),DATE(YEAR(A679),1,1)),K$21:K678)*G$3,0)</f>
        <v>0</v>
      </c>
      <c r="J679" s="34">
        <f>SUM(I$21:I679)</f>
        <v>488.1401098901099</v>
      </c>
      <c r="K679" s="34">
        <f t="shared" si="53"/>
        <v>10254.14010989011</v>
      </c>
    </row>
    <row r="680" spans="1:11" x14ac:dyDescent="0.25">
      <c r="A680" s="20">
        <f t="shared" si="54"/>
        <v>40838</v>
      </c>
      <c r="B680" s="33">
        <f>_xlfn.IFNA(INDEX('Ein- und Auszahlungen'!B:B,MATCH(A680,'Ein- und Auszahlungen'!A:A,0)),0)</f>
        <v>0</v>
      </c>
      <c r="C680" s="34">
        <f t="shared" si="50"/>
        <v>1.4634586962408731</v>
      </c>
      <c r="D680" s="34">
        <f>SUM(C$21:C680)</f>
        <v>918.71194125463262</v>
      </c>
      <c r="E680" s="34">
        <f t="shared" si="51"/>
        <v>10684.711941254614</v>
      </c>
      <c r="F680" s="34">
        <f>IF(AND(OR(MONTH(A680) = MONTH(A$21), MONTH(A680) = MOD(MONTH(A$21)+6, 12)), DAY(A680) = DAY(A$21)),AVERAGEIF(A$21:A679,"&gt;"&amp; A680 - _xlfn.DAYS(A680,DATE(YEAR(A680),MONTH(A680)-6,DAY(A680))),H$21:H679)*G$3/2,0)</f>
        <v>0</v>
      </c>
      <c r="G680" s="34">
        <f>SUM(F$21:F680)</f>
        <v>747.15462431693913</v>
      </c>
      <c r="H680" s="34">
        <f t="shared" si="52"/>
        <v>10513.15462431694</v>
      </c>
      <c r="I680" s="34">
        <f>IF(AND(MONTH(A680) = MONTH(A$21), DAY(A680) = DAY(A$21)),AVERAGEIF(A$21:A679,"&gt;"&amp; A680 - _xlfn.DAYS(DATE(YEAR(A680)+1,1,1),DATE(YEAR(A680),1,1)),K$21:K679)*G$3,0)</f>
        <v>0</v>
      </c>
      <c r="J680" s="34">
        <f>SUM(I$21:I680)</f>
        <v>488.1401098901099</v>
      </c>
      <c r="K680" s="34">
        <f t="shared" si="53"/>
        <v>10254.14010989011</v>
      </c>
    </row>
    <row r="681" spans="1:11" x14ac:dyDescent="0.25">
      <c r="A681" s="20">
        <f t="shared" si="54"/>
        <v>40839</v>
      </c>
      <c r="B681" s="33">
        <f>_xlfn.IFNA(INDEX('Ein- und Auszahlungen'!B:B,MATCH(A681,'Ein- und Auszahlungen'!A:A,0)),0)</f>
        <v>0</v>
      </c>
      <c r="C681" s="34">
        <f t="shared" si="50"/>
        <v>1.4636591700348789</v>
      </c>
      <c r="D681" s="34">
        <f>SUM(C$21:C681)</f>
        <v>920.17560042466755</v>
      </c>
      <c r="E681" s="34">
        <f t="shared" si="51"/>
        <v>10686.175600424649</v>
      </c>
      <c r="F681" s="34">
        <f>IF(AND(OR(MONTH(A681) = MONTH(A$21), MONTH(A681) = MOD(MONTH(A$21)+6, 12)), DAY(A681) = DAY(A$21)),AVERAGEIF(A$21:A680,"&gt;"&amp; A681 - _xlfn.DAYS(A681,DATE(YEAR(A681),MONTH(A681)-6,DAY(A681))),H$21:H680)*G$3/2,0)</f>
        <v>0</v>
      </c>
      <c r="G681" s="34">
        <f>SUM(F$21:F681)</f>
        <v>747.15462431693913</v>
      </c>
      <c r="H681" s="34">
        <f t="shared" si="52"/>
        <v>10513.15462431694</v>
      </c>
      <c r="I681" s="34">
        <f>IF(AND(MONTH(A681) = MONTH(A$21), DAY(A681) = DAY(A$21)),AVERAGEIF(A$21:A680,"&gt;"&amp; A681 - _xlfn.DAYS(DATE(YEAR(A681)+1,1,1),DATE(YEAR(A681),1,1)),K$21:K680)*G$3,0)</f>
        <v>0</v>
      </c>
      <c r="J681" s="34">
        <f>SUM(I$21:I681)</f>
        <v>488.1401098901099</v>
      </c>
      <c r="K681" s="34">
        <f t="shared" si="53"/>
        <v>10254.14010989011</v>
      </c>
    </row>
    <row r="682" spans="1:11" x14ac:dyDescent="0.25">
      <c r="A682" s="20">
        <f t="shared" si="54"/>
        <v>40840</v>
      </c>
      <c r="B682" s="33">
        <f>_xlfn.IFNA(INDEX('Ein- und Auszahlungen'!B:B,MATCH(A682,'Ein- und Auszahlungen'!A:A,0)),0)</f>
        <v>0</v>
      </c>
      <c r="C682" s="34">
        <f t="shared" si="50"/>
        <v>1.4638596712910479</v>
      </c>
      <c r="D682" s="34">
        <f>SUM(C$21:C682)</f>
        <v>921.63946009595861</v>
      </c>
      <c r="E682" s="34">
        <f t="shared" si="51"/>
        <v>10687.639460095939</v>
      </c>
      <c r="F682" s="34">
        <f>IF(AND(OR(MONTH(A682) = MONTH(A$21), MONTH(A682) = MOD(MONTH(A$21)+6, 12)), DAY(A682) = DAY(A$21)),AVERAGEIF(A$21:A681,"&gt;"&amp; A682 - _xlfn.DAYS(A682,DATE(YEAR(A682),MONTH(A682)-6,DAY(A682))),H$21:H681)*G$3/2,0)</f>
        <v>0</v>
      </c>
      <c r="G682" s="34">
        <f>SUM(F$21:F682)</f>
        <v>747.15462431693913</v>
      </c>
      <c r="H682" s="34">
        <f t="shared" si="52"/>
        <v>10513.15462431694</v>
      </c>
      <c r="I682" s="34">
        <f>IF(AND(MONTH(A682) = MONTH(A$21), DAY(A682) = DAY(A$21)),AVERAGEIF(A$21:A681,"&gt;"&amp; A682 - _xlfn.DAYS(DATE(YEAR(A682)+1,1,1),DATE(YEAR(A682),1,1)),K$21:K681)*G$3,0)</f>
        <v>0</v>
      </c>
      <c r="J682" s="34">
        <f>SUM(I$21:I682)</f>
        <v>488.1401098901099</v>
      </c>
      <c r="K682" s="34">
        <f t="shared" si="53"/>
        <v>10254.14010989011</v>
      </c>
    </row>
    <row r="683" spans="1:11" x14ac:dyDescent="0.25">
      <c r="A683" s="20">
        <f t="shared" si="54"/>
        <v>40841</v>
      </c>
      <c r="B683" s="33">
        <f>_xlfn.IFNA(INDEX('Ein- und Auszahlungen'!B:B,MATCH(A683,'Ein- und Auszahlungen'!A:A,0)),0)</f>
        <v>0</v>
      </c>
      <c r="C683" s="34">
        <f t="shared" si="50"/>
        <v>1.4640602000131426</v>
      </c>
      <c r="D683" s="34">
        <f>SUM(C$21:C683)</f>
        <v>923.10352029597175</v>
      </c>
      <c r="E683" s="34">
        <f t="shared" si="51"/>
        <v>10689.103520295952</v>
      </c>
      <c r="F683" s="34">
        <f>IF(AND(OR(MONTH(A683) = MONTH(A$21), MONTH(A683) = MOD(MONTH(A$21)+6, 12)), DAY(A683) = DAY(A$21)),AVERAGEIF(A$21:A682,"&gt;"&amp; A683 - _xlfn.DAYS(A683,DATE(YEAR(A683),MONTH(A683)-6,DAY(A683))),H$21:H682)*G$3/2,0)</f>
        <v>0</v>
      </c>
      <c r="G683" s="34">
        <f>SUM(F$21:F683)</f>
        <v>747.15462431693913</v>
      </c>
      <c r="H683" s="34">
        <f t="shared" si="52"/>
        <v>10513.15462431694</v>
      </c>
      <c r="I683" s="34">
        <f>IF(AND(MONTH(A683) = MONTH(A$21), DAY(A683) = DAY(A$21)),AVERAGEIF(A$21:A682,"&gt;"&amp; A683 - _xlfn.DAYS(DATE(YEAR(A683)+1,1,1),DATE(YEAR(A683),1,1)),K$21:K682)*G$3,0)</f>
        <v>0</v>
      </c>
      <c r="J683" s="34">
        <f>SUM(I$21:I683)</f>
        <v>488.1401098901099</v>
      </c>
      <c r="K683" s="34">
        <f t="shared" si="53"/>
        <v>10254.14010989011</v>
      </c>
    </row>
    <row r="684" spans="1:11" x14ac:dyDescent="0.25">
      <c r="A684" s="20">
        <f t="shared" si="54"/>
        <v>40842</v>
      </c>
      <c r="B684" s="33">
        <f>_xlfn.IFNA(INDEX('Ein- und Auszahlungen'!B:B,MATCH(A684,'Ein- und Auszahlungen'!A:A,0)),0)</f>
        <v>0</v>
      </c>
      <c r="C684" s="34">
        <f t="shared" si="50"/>
        <v>1.464260756204925</v>
      </c>
      <c r="D684" s="34">
        <f>SUM(C$21:C684)</f>
        <v>924.56778105217666</v>
      </c>
      <c r="E684" s="34">
        <f t="shared" si="51"/>
        <v>10690.567781052157</v>
      </c>
      <c r="F684" s="34">
        <f>IF(AND(OR(MONTH(A684) = MONTH(A$21), MONTH(A684) = MOD(MONTH(A$21)+6, 12)), DAY(A684) = DAY(A$21)),AVERAGEIF(A$21:A683,"&gt;"&amp; A684 - _xlfn.DAYS(A684,DATE(YEAR(A684),MONTH(A684)-6,DAY(A684))),H$21:H683)*G$3/2,0)</f>
        <v>0</v>
      </c>
      <c r="G684" s="34">
        <f>SUM(F$21:F684)</f>
        <v>747.15462431693913</v>
      </c>
      <c r="H684" s="34">
        <f t="shared" si="52"/>
        <v>10513.15462431694</v>
      </c>
      <c r="I684" s="34">
        <f>IF(AND(MONTH(A684) = MONTH(A$21), DAY(A684) = DAY(A$21)),AVERAGEIF(A$21:A683,"&gt;"&amp; A684 - _xlfn.DAYS(DATE(YEAR(A684)+1,1,1),DATE(YEAR(A684),1,1)),K$21:K683)*G$3,0)</f>
        <v>0</v>
      </c>
      <c r="J684" s="34">
        <f>SUM(I$21:I684)</f>
        <v>488.1401098901099</v>
      </c>
      <c r="K684" s="34">
        <f t="shared" si="53"/>
        <v>10254.14010989011</v>
      </c>
    </row>
    <row r="685" spans="1:11" x14ac:dyDescent="0.25">
      <c r="A685" s="20">
        <f t="shared" si="54"/>
        <v>40843</v>
      </c>
      <c r="B685" s="33">
        <f>_xlfn.IFNA(INDEX('Ein- und Auszahlungen'!B:B,MATCH(A685,'Ein- und Auszahlungen'!A:A,0)),0)</f>
        <v>0</v>
      </c>
      <c r="C685" s="34">
        <f t="shared" si="50"/>
        <v>1.4644613398701585</v>
      </c>
      <c r="D685" s="34">
        <f>SUM(C$21:C685)</f>
        <v>926.03224239204678</v>
      </c>
      <c r="E685" s="34">
        <f t="shared" si="51"/>
        <v>10692.032242392028</v>
      </c>
      <c r="F685" s="34">
        <f>IF(AND(OR(MONTH(A685) = MONTH(A$21), MONTH(A685) = MOD(MONTH(A$21)+6, 12)), DAY(A685) = DAY(A$21)),AVERAGEIF(A$21:A684,"&gt;"&amp; A685 - _xlfn.DAYS(A685,DATE(YEAR(A685),MONTH(A685)-6,DAY(A685))),H$21:H684)*G$3/2,0)</f>
        <v>0</v>
      </c>
      <c r="G685" s="34">
        <f>SUM(F$21:F685)</f>
        <v>747.15462431693913</v>
      </c>
      <c r="H685" s="34">
        <f t="shared" si="52"/>
        <v>10513.15462431694</v>
      </c>
      <c r="I685" s="34">
        <f>IF(AND(MONTH(A685) = MONTH(A$21), DAY(A685) = DAY(A$21)),AVERAGEIF(A$21:A684,"&gt;"&amp; A685 - _xlfn.DAYS(DATE(YEAR(A685)+1,1,1),DATE(YEAR(A685),1,1)),K$21:K684)*G$3,0)</f>
        <v>0</v>
      </c>
      <c r="J685" s="34">
        <f>SUM(I$21:I685)</f>
        <v>488.1401098901099</v>
      </c>
      <c r="K685" s="34">
        <f t="shared" si="53"/>
        <v>10254.14010989011</v>
      </c>
    </row>
    <row r="686" spans="1:11" x14ac:dyDescent="0.25">
      <c r="A686" s="20">
        <f t="shared" si="54"/>
        <v>40844</v>
      </c>
      <c r="B686" s="33">
        <f>_xlfn.IFNA(INDEX('Ein- und Auszahlungen'!B:B,MATCH(A686,'Ein- und Auszahlungen'!A:A,0)),0)</f>
        <v>0</v>
      </c>
      <c r="C686" s="34">
        <f t="shared" si="50"/>
        <v>1.4646619510126067</v>
      </c>
      <c r="D686" s="34">
        <f>SUM(C$21:C686)</f>
        <v>927.49690434305944</v>
      </c>
      <c r="E686" s="34">
        <f t="shared" si="51"/>
        <v>10693.496904343041</v>
      </c>
      <c r="F686" s="34">
        <f>IF(AND(OR(MONTH(A686) = MONTH(A$21), MONTH(A686) = MOD(MONTH(A$21)+6, 12)), DAY(A686) = DAY(A$21)),AVERAGEIF(A$21:A685,"&gt;"&amp; A686 - _xlfn.DAYS(A686,DATE(YEAR(A686),MONTH(A686)-6,DAY(A686))),H$21:H685)*G$3/2,0)</f>
        <v>0</v>
      </c>
      <c r="G686" s="34">
        <f>SUM(F$21:F686)</f>
        <v>747.15462431693913</v>
      </c>
      <c r="H686" s="34">
        <f t="shared" si="52"/>
        <v>10513.15462431694</v>
      </c>
      <c r="I686" s="34">
        <f>IF(AND(MONTH(A686) = MONTH(A$21), DAY(A686) = DAY(A$21)),AVERAGEIF(A$21:A685,"&gt;"&amp; A686 - _xlfn.DAYS(DATE(YEAR(A686)+1,1,1),DATE(YEAR(A686),1,1)),K$21:K685)*G$3,0)</f>
        <v>0</v>
      </c>
      <c r="J686" s="34">
        <f>SUM(I$21:I686)</f>
        <v>488.1401098901099</v>
      </c>
      <c r="K686" s="34">
        <f t="shared" si="53"/>
        <v>10254.14010989011</v>
      </c>
    </row>
    <row r="687" spans="1:11" x14ac:dyDescent="0.25">
      <c r="A687" s="20">
        <f t="shared" si="54"/>
        <v>40845</v>
      </c>
      <c r="B687" s="33">
        <f>_xlfn.IFNA(INDEX('Ein- und Auszahlungen'!B:B,MATCH(A687,'Ein- und Auszahlungen'!A:A,0)),0)</f>
        <v>0</v>
      </c>
      <c r="C687" s="34">
        <f t="shared" si="50"/>
        <v>1.4648625896360332</v>
      </c>
      <c r="D687" s="34">
        <f>SUM(C$21:C687)</f>
        <v>928.96176693269547</v>
      </c>
      <c r="E687" s="34">
        <f t="shared" si="51"/>
        <v>10694.961766932676</v>
      </c>
      <c r="F687" s="34">
        <f>IF(AND(OR(MONTH(A687) = MONTH(A$21), MONTH(A687) = MOD(MONTH(A$21)+6, 12)), DAY(A687) = DAY(A$21)),AVERAGEIF(A$21:A686,"&gt;"&amp; A687 - _xlfn.DAYS(A687,DATE(YEAR(A687),MONTH(A687)-6,DAY(A687))),H$21:H686)*G$3/2,0)</f>
        <v>0</v>
      </c>
      <c r="G687" s="34">
        <f>SUM(F$21:F687)</f>
        <v>747.15462431693913</v>
      </c>
      <c r="H687" s="34">
        <f t="shared" si="52"/>
        <v>10513.15462431694</v>
      </c>
      <c r="I687" s="34">
        <f>IF(AND(MONTH(A687) = MONTH(A$21), DAY(A687) = DAY(A$21)),AVERAGEIF(A$21:A686,"&gt;"&amp; A687 - _xlfn.DAYS(DATE(YEAR(A687)+1,1,1),DATE(YEAR(A687),1,1)),K$21:K686)*G$3,0)</f>
        <v>0</v>
      </c>
      <c r="J687" s="34">
        <f>SUM(I$21:I687)</f>
        <v>488.1401098901099</v>
      </c>
      <c r="K687" s="34">
        <f t="shared" si="53"/>
        <v>10254.14010989011</v>
      </c>
    </row>
    <row r="688" spans="1:11" x14ac:dyDescent="0.25">
      <c r="A688" s="20">
        <f t="shared" si="54"/>
        <v>40846</v>
      </c>
      <c r="B688" s="33">
        <f>_xlfn.IFNA(INDEX('Ein- und Auszahlungen'!B:B,MATCH(A688,'Ein- und Auszahlungen'!A:A,0)),0)</f>
        <v>0</v>
      </c>
      <c r="C688" s="34">
        <f t="shared" si="50"/>
        <v>1.4650632557442023</v>
      </c>
      <c r="D688" s="34">
        <f>SUM(C$21:C688)</f>
        <v>930.42683018843968</v>
      </c>
      <c r="E688" s="34">
        <f t="shared" si="51"/>
        <v>10696.42683018842</v>
      </c>
      <c r="F688" s="34">
        <f>IF(AND(OR(MONTH(A688) = MONTH(A$21), MONTH(A688) = MOD(MONTH(A$21)+6, 12)), DAY(A688) = DAY(A$21)),AVERAGEIF(A$21:A687,"&gt;"&amp; A688 - _xlfn.DAYS(A688,DATE(YEAR(A688),MONTH(A688)-6,DAY(A688))),H$21:H687)*G$3/2,0)</f>
        <v>0</v>
      </c>
      <c r="G688" s="34">
        <f>SUM(F$21:F688)</f>
        <v>747.15462431693913</v>
      </c>
      <c r="H688" s="34">
        <f t="shared" si="52"/>
        <v>10513.15462431694</v>
      </c>
      <c r="I688" s="34">
        <f>IF(AND(MONTH(A688) = MONTH(A$21), DAY(A688) = DAY(A$21)),AVERAGEIF(A$21:A687,"&gt;"&amp; A688 - _xlfn.DAYS(DATE(YEAR(A688)+1,1,1),DATE(YEAR(A688),1,1)),K$21:K687)*G$3,0)</f>
        <v>0</v>
      </c>
      <c r="J688" s="34">
        <f>SUM(I$21:I688)</f>
        <v>488.1401098901099</v>
      </c>
      <c r="K688" s="34">
        <f t="shared" si="53"/>
        <v>10254.14010989011</v>
      </c>
    </row>
    <row r="689" spans="1:11" x14ac:dyDescent="0.25">
      <c r="A689" s="20">
        <f t="shared" si="54"/>
        <v>40847</v>
      </c>
      <c r="B689" s="33">
        <f>_xlfn.IFNA(INDEX('Ein- und Auszahlungen'!B:B,MATCH(A689,'Ein- und Auszahlungen'!A:A,0)),0)</f>
        <v>0</v>
      </c>
      <c r="C689" s="34">
        <f t="shared" si="50"/>
        <v>1.4652639493408794</v>
      </c>
      <c r="D689" s="34">
        <f>SUM(C$21:C689)</f>
        <v>931.89209413778053</v>
      </c>
      <c r="E689" s="34">
        <f t="shared" si="51"/>
        <v>10697.892094137762</v>
      </c>
      <c r="F689" s="34">
        <f>IF(AND(OR(MONTH(A689) = MONTH(A$21), MONTH(A689) = MOD(MONTH(A$21)+6, 12)), DAY(A689) = DAY(A$21)),AVERAGEIF(A$21:A688,"&gt;"&amp; A689 - _xlfn.DAYS(A689,DATE(YEAR(A689),MONTH(A689)-6,DAY(A689))),H$21:H688)*G$3/2,0)</f>
        <v>0</v>
      </c>
      <c r="G689" s="34">
        <f>SUM(F$21:F689)</f>
        <v>747.15462431693913</v>
      </c>
      <c r="H689" s="34">
        <f t="shared" si="52"/>
        <v>10513.15462431694</v>
      </c>
      <c r="I689" s="34">
        <f>IF(AND(MONTH(A689) = MONTH(A$21), DAY(A689) = DAY(A$21)),AVERAGEIF(A$21:A688,"&gt;"&amp; A689 - _xlfn.DAYS(DATE(YEAR(A689)+1,1,1),DATE(YEAR(A689),1,1)),K$21:K688)*G$3,0)</f>
        <v>0</v>
      </c>
      <c r="J689" s="34">
        <f>SUM(I$21:I689)</f>
        <v>488.1401098901099</v>
      </c>
      <c r="K689" s="34">
        <f t="shared" si="53"/>
        <v>10254.14010989011</v>
      </c>
    </row>
    <row r="690" spans="1:11" x14ac:dyDescent="0.25">
      <c r="A690" s="20">
        <f t="shared" si="54"/>
        <v>40848</v>
      </c>
      <c r="B690" s="33">
        <f>_xlfn.IFNA(INDEX('Ein- und Auszahlungen'!B:B,MATCH(A690,'Ein- und Auszahlungen'!A:A,0)),0)</f>
        <v>0</v>
      </c>
      <c r="C690" s="34">
        <f t="shared" si="50"/>
        <v>1.4654646704298304</v>
      </c>
      <c r="D690" s="34">
        <f>SUM(C$21:C690)</f>
        <v>933.35755880821034</v>
      </c>
      <c r="E690" s="34">
        <f t="shared" si="51"/>
        <v>10699.357558808191</v>
      </c>
      <c r="F690" s="34">
        <f>IF(AND(OR(MONTH(A690) = MONTH(A$21), MONTH(A690) = MOD(MONTH(A$21)+6, 12)), DAY(A690) = DAY(A$21)),AVERAGEIF(A$21:A689,"&gt;"&amp; A690 - _xlfn.DAYS(A690,DATE(YEAR(A690),MONTH(A690)-6,DAY(A690))),H$21:H689)*G$3/2,0)</f>
        <v>0</v>
      </c>
      <c r="G690" s="34">
        <f>SUM(F$21:F690)</f>
        <v>747.15462431693913</v>
      </c>
      <c r="H690" s="34">
        <f t="shared" si="52"/>
        <v>10513.15462431694</v>
      </c>
      <c r="I690" s="34">
        <f>IF(AND(MONTH(A690) = MONTH(A$21), DAY(A690) = DAY(A$21)),AVERAGEIF(A$21:A689,"&gt;"&amp; A690 - _xlfn.DAYS(DATE(YEAR(A690)+1,1,1),DATE(YEAR(A690),1,1)),K$21:K689)*G$3,0)</f>
        <v>0</v>
      </c>
      <c r="J690" s="34">
        <f>SUM(I$21:I690)</f>
        <v>488.1401098901099</v>
      </c>
      <c r="K690" s="34">
        <f t="shared" si="53"/>
        <v>10254.14010989011</v>
      </c>
    </row>
    <row r="691" spans="1:11" x14ac:dyDescent="0.25">
      <c r="A691" s="20">
        <f t="shared" si="54"/>
        <v>40849</v>
      </c>
      <c r="B691" s="33">
        <f>_xlfn.IFNA(INDEX('Ein- und Auszahlungen'!B:B,MATCH(A691,'Ein- und Auszahlungen'!A:A,0)),0)</f>
        <v>0</v>
      </c>
      <c r="C691" s="34">
        <f t="shared" si="50"/>
        <v>1.4656654190148208</v>
      </c>
      <c r="D691" s="34">
        <f>SUM(C$21:C691)</f>
        <v>934.82322422722518</v>
      </c>
      <c r="E691" s="34">
        <f t="shared" si="51"/>
        <v>10700.823224227206</v>
      </c>
      <c r="F691" s="34">
        <f>IF(AND(OR(MONTH(A691) = MONTH(A$21), MONTH(A691) = MOD(MONTH(A$21)+6, 12)), DAY(A691) = DAY(A$21)),AVERAGEIF(A$21:A690,"&gt;"&amp; A691 - _xlfn.DAYS(A691,DATE(YEAR(A691),MONTH(A691)-6,DAY(A691))),H$21:H690)*G$3/2,0)</f>
        <v>0</v>
      </c>
      <c r="G691" s="34">
        <f>SUM(F$21:F691)</f>
        <v>747.15462431693913</v>
      </c>
      <c r="H691" s="34">
        <f t="shared" si="52"/>
        <v>10513.15462431694</v>
      </c>
      <c r="I691" s="34">
        <f>IF(AND(MONTH(A691) = MONTH(A$21), DAY(A691) = DAY(A$21)),AVERAGEIF(A$21:A690,"&gt;"&amp; A691 - _xlfn.DAYS(DATE(YEAR(A691)+1,1,1),DATE(YEAR(A691),1,1)),K$21:K690)*G$3,0)</f>
        <v>0</v>
      </c>
      <c r="J691" s="34">
        <f>SUM(I$21:I691)</f>
        <v>488.1401098901099</v>
      </c>
      <c r="K691" s="34">
        <f t="shared" si="53"/>
        <v>10254.14010989011</v>
      </c>
    </row>
    <row r="692" spans="1:11" x14ac:dyDescent="0.25">
      <c r="A692" s="20">
        <f t="shared" si="54"/>
        <v>40850</v>
      </c>
      <c r="B692" s="33">
        <f>_xlfn.IFNA(INDEX('Ein- und Auszahlungen'!B:B,MATCH(A692,'Ein- und Auszahlungen'!A:A,0)),0)</f>
        <v>0</v>
      </c>
      <c r="C692" s="34">
        <f t="shared" si="50"/>
        <v>1.4658661950996172</v>
      </c>
      <c r="D692" s="34">
        <f>SUM(C$21:C692)</f>
        <v>936.28909042232476</v>
      </c>
      <c r="E692" s="34">
        <f t="shared" si="51"/>
        <v>10702.289090422306</v>
      </c>
      <c r="F692" s="34">
        <f>IF(AND(OR(MONTH(A692) = MONTH(A$21), MONTH(A692) = MOD(MONTH(A$21)+6, 12)), DAY(A692) = DAY(A$21)),AVERAGEIF(A$21:A691,"&gt;"&amp; A692 - _xlfn.DAYS(A692,DATE(YEAR(A692),MONTH(A692)-6,DAY(A692))),H$21:H691)*G$3/2,0)</f>
        <v>0</v>
      </c>
      <c r="G692" s="34">
        <f>SUM(F$21:F692)</f>
        <v>747.15462431693913</v>
      </c>
      <c r="H692" s="34">
        <f t="shared" si="52"/>
        <v>10513.15462431694</v>
      </c>
      <c r="I692" s="34">
        <f>IF(AND(MONTH(A692) = MONTH(A$21), DAY(A692) = DAY(A$21)),AVERAGEIF(A$21:A691,"&gt;"&amp; A692 - _xlfn.DAYS(DATE(YEAR(A692)+1,1,1),DATE(YEAR(A692),1,1)),K$21:K691)*G$3,0)</f>
        <v>0</v>
      </c>
      <c r="J692" s="34">
        <f>SUM(I$21:I692)</f>
        <v>488.1401098901099</v>
      </c>
      <c r="K692" s="34">
        <f t="shared" si="53"/>
        <v>10254.14010989011</v>
      </c>
    </row>
    <row r="693" spans="1:11" x14ac:dyDescent="0.25">
      <c r="A693" s="20">
        <f t="shared" si="54"/>
        <v>40851</v>
      </c>
      <c r="B693" s="33">
        <f>_xlfn.IFNA(INDEX('Ein- und Auszahlungen'!B:B,MATCH(A693,'Ein- und Auszahlungen'!A:A,0)),0)</f>
        <v>0</v>
      </c>
      <c r="C693" s="34">
        <f t="shared" si="50"/>
        <v>1.4660669986879873</v>
      </c>
      <c r="D693" s="34">
        <f>SUM(C$21:C693)</f>
        <v>937.75515742101277</v>
      </c>
      <c r="E693" s="34">
        <f t="shared" si="51"/>
        <v>10703.755157420994</v>
      </c>
      <c r="F693" s="34">
        <f>IF(AND(OR(MONTH(A693) = MONTH(A$21), MONTH(A693) = MOD(MONTH(A$21)+6, 12)), DAY(A693) = DAY(A$21)),AVERAGEIF(A$21:A692,"&gt;"&amp; A693 - _xlfn.DAYS(A693,DATE(YEAR(A693),MONTH(A693)-6,DAY(A693))),H$21:H692)*G$3/2,0)</f>
        <v>0</v>
      </c>
      <c r="G693" s="34">
        <f>SUM(F$21:F693)</f>
        <v>747.15462431693913</v>
      </c>
      <c r="H693" s="34">
        <f t="shared" si="52"/>
        <v>10513.15462431694</v>
      </c>
      <c r="I693" s="34">
        <f>IF(AND(MONTH(A693) = MONTH(A$21), DAY(A693) = DAY(A$21)),AVERAGEIF(A$21:A692,"&gt;"&amp; A693 - _xlfn.DAYS(DATE(YEAR(A693)+1,1,1),DATE(YEAR(A693),1,1)),K$21:K692)*G$3,0)</f>
        <v>0</v>
      </c>
      <c r="J693" s="34">
        <f>SUM(I$21:I693)</f>
        <v>488.1401098901099</v>
      </c>
      <c r="K693" s="34">
        <f t="shared" si="53"/>
        <v>10254.14010989011</v>
      </c>
    </row>
    <row r="694" spans="1:11" x14ac:dyDescent="0.25">
      <c r="A694" s="20">
        <f t="shared" si="54"/>
        <v>40852</v>
      </c>
      <c r="B694" s="33">
        <f>_xlfn.IFNA(INDEX('Ein- und Auszahlungen'!B:B,MATCH(A694,'Ein- und Auszahlungen'!A:A,0)),0)</f>
        <v>0</v>
      </c>
      <c r="C694" s="34">
        <f t="shared" si="50"/>
        <v>1.4662678297836977</v>
      </c>
      <c r="D694" s="34">
        <f>SUM(C$21:C694)</f>
        <v>939.22142525079641</v>
      </c>
      <c r="E694" s="34">
        <f t="shared" si="51"/>
        <v>10705.221425250778</v>
      </c>
      <c r="F694" s="34">
        <f>IF(AND(OR(MONTH(A694) = MONTH(A$21), MONTH(A694) = MOD(MONTH(A$21)+6, 12)), DAY(A694) = DAY(A$21)),AVERAGEIF(A$21:A693,"&gt;"&amp; A694 - _xlfn.DAYS(A694,DATE(YEAR(A694),MONTH(A694)-6,DAY(A694))),H$21:H693)*G$3/2,0)</f>
        <v>0</v>
      </c>
      <c r="G694" s="34">
        <f>SUM(F$21:F694)</f>
        <v>747.15462431693913</v>
      </c>
      <c r="H694" s="34">
        <f t="shared" si="52"/>
        <v>10513.15462431694</v>
      </c>
      <c r="I694" s="34">
        <f>IF(AND(MONTH(A694) = MONTH(A$21), DAY(A694) = DAY(A$21)),AVERAGEIF(A$21:A693,"&gt;"&amp; A694 - _xlfn.DAYS(DATE(YEAR(A694)+1,1,1),DATE(YEAR(A694),1,1)),K$21:K693)*G$3,0)</f>
        <v>0</v>
      </c>
      <c r="J694" s="34">
        <f>SUM(I$21:I694)</f>
        <v>488.1401098901099</v>
      </c>
      <c r="K694" s="34">
        <f t="shared" si="53"/>
        <v>10254.14010989011</v>
      </c>
    </row>
    <row r="695" spans="1:11" x14ac:dyDescent="0.25">
      <c r="A695" s="20">
        <f t="shared" si="54"/>
        <v>40853</v>
      </c>
      <c r="B695" s="33">
        <f>_xlfn.IFNA(INDEX('Ein- und Auszahlungen'!B:B,MATCH(A695,'Ein- und Auszahlungen'!A:A,0)),0)</f>
        <v>0</v>
      </c>
      <c r="C695" s="34">
        <f t="shared" si="50"/>
        <v>1.4664686883905178</v>
      </c>
      <c r="D695" s="34">
        <f>SUM(C$21:C695)</f>
        <v>940.68789393918689</v>
      </c>
      <c r="E695" s="34">
        <f t="shared" si="51"/>
        <v>10706.687893939168</v>
      </c>
      <c r="F695" s="34">
        <f>IF(AND(OR(MONTH(A695) = MONTH(A$21), MONTH(A695) = MOD(MONTH(A$21)+6, 12)), DAY(A695) = DAY(A$21)),AVERAGEIF(A$21:A694,"&gt;"&amp; A695 - _xlfn.DAYS(A695,DATE(YEAR(A695),MONTH(A695)-6,DAY(A695))),H$21:H694)*G$3/2,0)</f>
        <v>0</v>
      </c>
      <c r="G695" s="34">
        <f>SUM(F$21:F695)</f>
        <v>747.15462431693913</v>
      </c>
      <c r="H695" s="34">
        <f t="shared" si="52"/>
        <v>10513.15462431694</v>
      </c>
      <c r="I695" s="34">
        <f>IF(AND(MONTH(A695) = MONTH(A$21), DAY(A695) = DAY(A$21)),AVERAGEIF(A$21:A694,"&gt;"&amp; A695 - _xlfn.DAYS(DATE(YEAR(A695)+1,1,1),DATE(YEAR(A695),1,1)),K$21:K694)*G$3,0)</f>
        <v>0</v>
      </c>
      <c r="J695" s="34">
        <f>SUM(I$21:I695)</f>
        <v>488.1401098901099</v>
      </c>
      <c r="K695" s="34">
        <f t="shared" si="53"/>
        <v>10254.14010989011</v>
      </c>
    </row>
    <row r="696" spans="1:11" x14ac:dyDescent="0.25">
      <c r="A696" s="20">
        <f t="shared" si="54"/>
        <v>40854</v>
      </c>
      <c r="B696" s="33">
        <f>_xlfn.IFNA(INDEX('Ein- und Auszahlungen'!B:B,MATCH(A696,'Ein- und Auszahlungen'!A:A,0)),0)</f>
        <v>0</v>
      </c>
      <c r="C696" s="34">
        <f t="shared" si="50"/>
        <v>1.4666695745122147</v>
      </c>
      <c r="D696" s="34">
        <f>SUM(C$21:C696)</f>
        <v>942.15456351369915</v>
      </c>
      <c r="E696" s="34">
        <f t="shared" si="51"/>
        <v>10708.154563513681</v>
      </c>
      <c r="F696" s="34">
        <f>IF(AND(OR(MONTH(A696) = MONTH(A$21), MONTH(A696) = MOD(MONTH(A$21)+6, 12)), DAY(A696) = DAY(A$21)),AVERAGEIF(A$21:A695,"&gt;"&amp; A696 - _xlfn.DAYS(A696,DATE(YEAR(A696),MONTH(A696)-6,DAY(A696))),H$21:H695)*G$3/2,0)</f>
        <v>0</v>
      </c>
      <c r="G696" s="34">
        <f>SUM(F$21:F696)</f>
        <v>747.15462431693913</v>
      </c>
      <c r="H696" s="34">
        <f t="shared" si="52"/>
        <v>10513.15462431694</v>
      </c>
      <c r="I696" s="34">
        <f>IF(AND(MONTH(A696) = MONTH(A$21), DAY(A696) = DAY(A$21)),AVERAGEIF(A$21:A695,"&gt;"&amp; A696 - _xlfn.DAYS(DATE(YEAR(A696)+1,1,1),DATE(YEAR(A696),1,1)),K$21:K695)*G$3,0)</f>
        <v>0</v>
      </c>
      <c r="J696" s="34">
        <f>SUM(I$21:I696)</f>
        <v>488.1401098901099</v>
      </c>
      <c r="K696" s="34">
        <f t="shared" si="53"/>
        <v>10254.14010989011</v>
      </c>
    </row>
    <row r="697" spans="1:11" x14ac:dyDescent="0.25">
      <c r="A697" s="20">
        <f t="shared" si="54"/>
        <v>40855</v>
      </c>
      <c r="B697" s="33">
        <f>_xlfn.IFNA(INDEX('Ein- und Auszahlungen'!B:B,MATCH(A697,'Ein- und Auszahlungen'!A:A,0)),0)</f>
        <v>0</v>
      </c>
      <c r="C697" s="34">
        <f t="shared" si="50"/>
        <v>1.4668704881525589</v>
      </c>
      <c r="D697" s="34">
        <f>SUM(C$21:C697)</f>
        <v>943.62143400185175</v>
      </c>
      <c r="E697" s="34">
        <f t="shared" si="51"/>
        <v>10709.621434001834</v>
      </c>
      <c r="F697" s="34">
        <f>IF(AND(OR(MONTH(A697) = MONTH(A$21), MONTH(A697) = MOD(MONTH(A$21)+6, 12)), DAY(A697) = DAY(A$21)),AVERAGEIF(A$21:A696,"&gt;"&amp; A697 - _xlfn.DAYS(A697,DATE(YEAR(A697),MONTH(A697)-6,DAY(A697))),H$21:H696)*G$3/2,0)</f>
        <v>0</v>
      </c>
      <c r="G697" s="34">
        <f>SUM(F$21:F697)</f>
        <v>747.15462431693913</v>
      </c>
      <c r="H697" s="34">
        <f t="shared" si="52"/>
        <v>10513.15462431694</v>
      </c>
      <c r="I697" s="34">
        <f>IF(AND(MONTH(A697) = MONTH(A$21), DAY(A697) = DAY(A$21)),AVERAGEIF(A$21:A696,"&gt;"&amp; A697 - _xlfn.DAYS(DATE(YEAR(A697)+1,1,1),DATE(YEAR(A697),1,1)),K$21:K696)*G$3,0)</f>
        <v>0</v>
      </c>
      <c r="J697" s="34">
        <f>SUM(I$21:I697)</f>
        <v>488.1401098901099</v>
      </c>
      <c r="K697" s="34">
        <f t="shared" si="53"/>
        <v>10254.14010989011</v>
      </c>
    </row>
    <row r="698" spans="1:11" x14ac:dyDescent="0.25">
      <c r="A698" s="20">
        <f t="shared" si="54"/>
        <v>40856</v>
      </c>
      <c r="B698" s="33">
        <f>_xlfn.IFNA(INDEX('Ein- und Auszahlungen'!B:B,MATCH(A698,'Ein- und Auszahlungen'!A:A,0)),0)</f>
        <v>0</v>
      </c>
      <c r="C698" s="34">
        <f t="shared" si="50"/>
        <v>1.46707142931532</v>
      </c>
      <c r="D698" s="34">
        <f>SUM(C$21:C698)</f>
        <v>945.08850543116705</v>
      </c>
      <c r="E698" s="34">
        <f t="shared" si="51"/>
        <v>10711.088505431149</v>
      </c>
      <c r="F698" s="34">
        <f>IF(AND(OR(MONTH(A698) = MONTH(A$21), MONTH(A698) = MOD(MONTH(A$21)+6, 12)), DAY(A698) = DAY(A$21)),AVERAGEIF(A$21:A697,"&gt;"&amp; A698 - _xlfn.DAYS(A698,DATE(YEAR(A698),MONTH(A698)-6,DAY(A698))),H$21:H697)*G$3/2,0)</f>
        <v>0</v>
      </c>
      <c r="G698" s="34">
        <f>SUM(F$21:F698)</f>
        <v>747.15462431693913</v>
      </c>
      <c r="H698" s="34">
        <f t="shared" si="52"/>
        <v>10513.15462431694</v>
      </c>
      <c r="I698" s="34">
        <f>IF(AND(MONTH(A698) = MONTH(A$21), DAY(A698) = DAY(A$21)),AVERAGEIF(A$21:A697,"&gt;"&amp; A698 - _xlfn.DAYS(DATE(YEAR(A698)+1,1,1),DATE(YEAR(A698),1,1)),K$21:K697)*G$3,0)</f>
        <v>0</v>
      </c>
      <c r="J698" s="34">
        <f>SUM(I$21:I698)</f>
        <v>488.1401098901099</v>
      </c>
      <c r="K698" s="34">
        <f t="shared" si="53"/>
        <v>10254.14010989011</v>
      </c>
    </row>
    <row r="699" spans="1:11" x14ac:dyDescent="0.25">
      <c r="A699" s="20">
        <f t="shared" si="54"/>
        <v>40857</v>
      </c>
      <c r="B699" s="33">
        <f>_xlfn.IFNA(INDEX('Ein- und Auszahlungen'!B:B,MATCH(A699,'Ein- und Auszahlungen'!A:A,0)),0)</f>
        <v>0</v>
      </c>
      <c r="C699" s="34">
        <f t="shared" si="50"/>
        <v>1.4672723980042672</v>
      </c>
      <c r="D699" s="34">
        <f>SUM(C$21:C699)</f>
        <v>946.55577782917135</v>
      </c>
      <c r="E699" s="34">
        <f t="shared" si="51"/>
        <v>10712.555777829153</v>
      </c>
      <c r="F699" s="34">
        <f>IF(AND(OR(MONTH(A699) = MONTH(A$21), MONTH(A699) = MOD(MONTH(A$21)+6, 12)), DAY(A699) = DAY(A$21)),AVERAGEIF(A$21:A698,"&gt;"&amp; A699 - _xlfn.DAYS(A699,DATE(YEAR(A699),MONTH(A699)-6,DAY(A699))),H$21:H698)*G$3/2,0)</f>
        <v>0</v>
      </c>
      <c r="G699" s="34">
        <f>SUM(F$21:F699)</f>
        <v>747.15462431693913</v>
      </c>
      <c r="H699" s="34">
        <f t="shared" si="52"/>
        <v>10513.15462431694</v>
      </c>
      <c r="I699" s="34">
        <f>IF(AND(MONTH(A699) = MONTH(A$21), DAY(A699) = DAY(A$21)),AVERAGEIF(A$21:A698,"&gt;"&amp; A699 - _xlfn.DAYS(DATE(YEAR(A699)+1,1,1),DATE(YEAR(A699),1,1)),K$21:K698)*G$3,0)</f>
        <v>0</v>
      </c>
      <c r="J699" s="34">
        <f>SUM(I$21:I699)</f>
        <v>488.1401098901099</v>
      </c>
      <c r="K699" s="34">
        <f t="shared" si="53"/>
        <v>10254.14010989011</v>
      </c>
    </row>
    <row r="700" spans="1:11" x14ac:dyDescent="0.25">
      <c r="A700" s="20">
        <f t="shared" si="54"/>
        <v>40858</v>
      </c>
      <c r="B700" s="33">
        <f>_xlfn.IFNA(INDEX('Ein- und Auszahlungen'!B:B,MATCH(A700,'Ein- und Auszahlungen'!A:A,0)),0)</f>
        <v>0</v>
      </c>
      <c r="C700" s="34">
        <f t="shared" si="50"/>
        <v>1.4674733942231719</v>
      </c>
      <c r="D700" s="34">
        <f>SUM(C$21:C700)</f>
        <v>948.02325122339448</v>
      </c>
      <c r="E700" s="34">
        <f t="shared" si="51"/>
        <v>10714.023251223376</v>
      </c>
      <c r="F700" s="34">
        <f>IF(AND(OR(MONTH(A700) = MONTH(A$21), MONTH(A700) = MOD(MONTH(A$21)+6, 12)), DAY(A700) = DAY(A$21)),AVERAGEIF(A$21:A699,"&gt;"&amp; A700 - _xlfn.DAYS(A700,DATE(YEAR(A700),MONTH(A700)-6,DAY(A700))),H$21:H699)*G$3/2,0)</f>
        <v>0</v>
      </c>
      <c r="G700" s="34">
        <f>SUM(F$21:F700)</f>
        <v>747.15462431693913</v>
      </c>
      <c r="H700" s="34">
        <f t="shared" si="52"/>
        <v>10513.15462431694</v>
      </c>
      <c r="I700" s="34">
        <f>IF(AND(MONTH(A700) = MONTH(A$21), DAY(A700) = DAY(A$21)),AVERAGEIF(A$21:A699,"&gt;"&amp; A700 - _xlfn.DAYS(DATE(YEAR(A700)+1,1,1),DATE(YEAR(A700),1,1)),K$21:K699)*G$3,0)</f>
        <v>0</v>
      </c>
      <c r="J700" s="34">
        <f>SUM(I$21:I700)</f>
        <v>488.1401098901099</v>
      </c>
      <c r="K700" s="34">
        <f t="shared" si="53"/>
        <v>10254.14010989011</v>
      </c>
    </row>
    <row r="701" spans="1:11" x14ac:dyDescent="0.25">
      <c r="A701" s="20">
        <f t="shared" si="54"/>
        <v>40859</v>
      </c>
      <c r="B701" s="33">
        <f>_xlfn.IFNA(INDEX('Ein- und Auszahlungen'!B:B,MATCH(A701,'Ein- und Auszahlungen'!A:A,0)),0)</f>
        <v>0</v>
      </c>
      <c r="C701" s="34">
        <f t="shared" si="50"/>
        <v>1.4676744179758052</v>
      </c>
      <c r="D701" s="34">
        <f>SUM(C$21:C701)</f>
        <v>949.49092564137027</v>
      </c>
      <c r="E701" s="34">
        <f t="shared" si="51"/>
        <v>10715.490925641352</v>
      </c>
      <c r="F701" s="34">
        <f>IF(AND(OR(MONTH(A701) = MONTH(A$21), MONTH(A701) = MOD(MONTH(A$21)+6, 12)), DAY(A701) = DAY(A$21)),AVERAGEIF(A$21:A700,"&gt;"&amp; A701 - _xlfn.DAYS(A701,DATE(YEAR(A701),MONTH(A701)-6,DAY(A701))),H$21:H700)*G$3/2,0)</f>
        <v>0</v>
      </c>
      <c r="G701" s="34">
        <f>SUM(F$21:F701)</f>
        <v>747.15462431693913</v>
      </c>
      <c r="H701" s="34">
        <f t="shared" si="52"/>
        <v>10513.15462431694</v>
      </c>
      <c r="I701" s="34">
        <f>IF(AND(MONTH(A701) = MONTH(A$21), DAY(A701) = DAY(A$21)),AVERAGEIF(A$21:A700,"&gt;"&amp; A701 - _xlfn.DAYS(DATE(YEAR(A701)+1,1,1),DATE(YEAR(A701),1,1)),K$21:K700)*G$3,0)</f>
        <v>0</v>
      </c>
      <c r="J701" s="34">
        <f>SUM(I$21:I701)</f>
        <v>488.1401098901099</v>
      </c>
      <c r="K701" s="34">
        <f t="shared" si="53"/>
        <v>10254.14010989011</v>
      </c>
    </row>
    <row r="702" spans="1:11" x14ac:dyDescent="0.25">
      <c r="A702" s="20">
        <f t="shared" si="54"/>
        <v>40860</v>
      </c>
      <c r="B702" s="33">
        <f>_xlfn.IFNA(INDEX('Ein- und Auszahlungen'!B:B,MATCH(A702,'Ein- und Auszahlungen'!A:A,0)),0)</f>
        <v>0</v>
      </c>
      <c r="C702" s="34">
        <f t="shared" si="50"/>
        <v>1.4678754692659386</v>
      </c>
      <c r="D702" s="34">
        <f>SUM(C$21:C702)</f>
        <v>950.95880111063616</v>
      </c>
      <c r="E702" s="34">
        <f t="shared" si="51"/>
        <v>10716.958801110619</v>
      </c>
      <c r="F702" s="34">
        <f>IF(AND(OR(MONTH(A702) = MONTH(A$21), MONTH(A702) = MOD(MONTH(A$21)+6, 12)), DAY(A702) = DAY(A$21)),AVERAGEIF(A$21:A701,"&gt;"&amp; A702 - _xlfn.DAYS(A702,DATE(YEAR(A702),MONTH(A702)-6,DAY(A702))),H$21:H701)*G$3/2,0)</f>
        <v>0</v>
      </c>
      <c r="G702" s="34">
        <f>SUM(F$21:F702)</f>
        <v>747.15462431693913</v>
      </c>
      <c r="H702" s="34">
        <f t="shared" si="52"/>
        <v>10513.15462431694</v>
      </c>
      <c r="I702" s="34">
        <f>IF(AND(MONTH(A702) = MONTH(A$21), DAY(A702) = DAY(A$21)),AVERAGEIF(A$21:A701,"&gt;"&amp; A702 - _xlfn.DAYS(DATE(YEAR(A702)+1,1,1),DATE(YEAR(A702),1,1)),K$21:K701)*G$3,0)</f>
        <v>0</v>
      </c>
      <c r="J702" s="34">
        <f>SUM(I$21:I702)</f>
        <v>488.1401098901099</v>
      </c>
      <c r="K702" s="34">
        <f t="shared" si="53"/>
        <v>10254.14010989011</v>
      </c>
    </row>
    <row r="703" spans="1:11" x14ac:dyDescent="0.25">
      <c r="A703" s="20">
        <f t="shared" si="54"/>
        <v>40861</v>
      </c>
      <c r="B703" s="33">
        <f>_xlfn.IFNA(INDEX('Ein- und Auszahlungen'!B:B,MATCH(A703,'Ein- und Auszahlungen'!A:A,0)),0)</f>
        <v>0</v>
      </c>
      <c r="C703" s="34">
        <f t="shared" si="50"/>
        <v>1.4680765480973452</v>
      </c>
      <c r="D703" s="34">
        <f>SUM(C$21:C703)</f>
        <v>952.42687765873347</v>
      </c>
      <c r="E703" s="34">
        <f t="shared" si="51"/>
        <v>10718.426877658716</v>
      </c>
      <c r="F703" s="34">
        <f>IF(AND(OR(MONTH(A703) = MONTH(A$21), MONTH(A703) = MOD(MONTH(A$21)+6, 12)), DAY(A703) = DAY(A$21)),AVERAGEIF(A$21:A702,"&gt;"&amp; A703 - _xlfn.DAYS(A703,DATE(YEAR(A703),MONTH(A703)-6,DAY(A703))),H$21:H702)*G$3/2,0)</f>
        <v>0</v>
      </c>
      <c r="G703" s="34">
        <f>SUM(F$21:F703)</f>
        <v>747.15462431693913</v>
      </c>
      <c r="H703" s="34">
        <f t="shared" si="52"/>
        <v>10513.15462431694</v>
      </c>
      <c r="I703" s="34">
        <f>IF(AND(MONTH(A703) = MONTH(A$21), DAY(A703) = DAY(A$21)),AVERAGEIF(A$21:A702,"&gt;"&amp; A703 - _xlfn.DAYS(DATE(YEAR(A703)+1,1,1),DATE(YEAR(A703),1,1)),K$21:K702)*G$3,0)</f>
        <v>0</v>
      </c>
      <c r="J703" s="34">
        <f>SUM(I$21:I703)</f>
        <v>488.1401098901099</v>
      </c>
      <c r="K703" s="34">
        <f t="shared" si="53"/>
        <v>10254.14010989011</v>
      </c>
    </row>
    <row r="704" spans="1:11" x14ac:dyDescent="0.25">
      <c r="A704" s="20">
        <f t="shared" si="54"/>
        <v>40862</v>
      </c>
      <c r="B704" s="33">
        <f>_xlfn.IFNA(INDEX('Ein- und Auszahlungen'!B:B,MATCH(A704,'Ein- und Auszahlungen'!A:A,0)),0)</f>
        <v>0</v>
      </c>
      <c r="C704" s="34">
        <f t="shared" si="50"/>
        <v>1.4682776544737968</v>
      </c>
      <c r="D704" s="34">
        <f>SUM(C$21:C704)</f>
        <v>953.89515531320728</v>
      </c>
      <c r="E704" s="34">
        <f t="shared" si="51"/>
        <v>10719.89515531319</v>
      </c>
      <c r="F704" s="34">
        <f>IF(AND(OR(MONTH(A704) = MONTH(A$21), MONTH(A704) = MOD(MONTH(A$21)+6, 12)), DAY(A704) = DAY(A$21)),AVERAGEIF(A$21:A703,"&gt;"&amp; A704 - _xlfn.DAYS(A704,DATE(YEAR(A704),MONTH(A704)-6,DAY(A704))),H$21:H703)*G$3/2,0)</f>
        <v>0</v>
      </c>
      <c r="G704" s="34">
        <f>SUM(F$21:F704)</f>
        <v>747.15462431693913</v>
      </c>
      <c r="H704" s="34">
        <f t="shared" si="52"/>
        <v>10513.15462431694</v>
      </c>
      <c r="I704" s="34">
        <f>IF(AND(MONTH(A704) = MONTH(A$21), DAY(A704) = DAY(A$21)),AVERAGEIF(A$21:A703,"&gt;"&amp; A704 - _xlfn.DAYS(DATE(YEAR(A704)+1,1,1),DATE(YEAR(A704),1,1)),K$21:K703)*G$3,0)</f>
        <v>0</v>
      </c>
      <c r="J704" s="34">
        <f>SUM(I$21:I704)</f>
        <v>488.1401098901099</v>
      </c>
      <c r="K704" s="34">
        <f t="shared" si="53"/>
        <v>10254.14010989011</v>
      </c>
    </row>
    <row r="705" spans="1:11" x14ac:dyDescent="0.25">
      <c r="A705" s="20">
        <f t="shared" si="54"/>
        <v>40863</v>
      </c>
      <c r="B705" s="33">
        <f>_xlfn.IFNA(INDEX('Ein- und Auszahlungen'!B:B,MATCH(A705,'Ein- und Auszahlungen'!A:A,0)),0)</f>
        <v>0</v>
      </c>
      <c r="C705" s="34">
        <f t="shared" si="50"/>
        <v>1.4684787883990671</v>
      </c>
      <c r="D705" s="34">
        <f>SUM(C$21:C705)</f>
        <v>955.36363410160629</v>
      </c>
      <c r="E705" s="34">
        <f t="shared" si="51"/>
        <v>10721.36363410159</v>
      </c>
      <c r="F705" s="34">
        <f>IF(AND(OR(MONTH(A705) = MONTH(A$21), MONTH(A705) = MOD(MONTH(A$21)+6, 12)), DAY(A705) = DAY(A$21)),AVERAGEIF(A$21:A704,"&gt;"&amp; A705 - _xlfn.DAYS(A705,DATE(YEAR(A705),MONTH(A705)-6,DAY(A705))),H$21:H704)*G$3/2,0)</f>
        <v>0</v>
      </c>
      <c r="G705" s="34">
        <f>SUM(F$21:F705)</f>
        <v>747.15462431693913</v>
      </c>
      <c r="H705" s="34">
        <f t="shared" si="52"/>
        <v>10513.15462431694</v>
      </c>
      <c r="I705" s="34">
        <f>IF(AND(MONTH(A705) = MONTH(A$21), DAY(A705) = DAY(A$21)),AVERAGEIF(A$21:A704,"&gt;"&amp; A705 - _xlfn.DAYS(DATE(YEAR(A705)+1,1,1),DATE(YEAR(A705),1,1)),K$21:K704)*G$3,0)</f>
        <v>0</v>
      </c>
      <c r="J705" s="34">
        <f>SUM(I$21:I705)</f>
        <v>488.1401098901099</v>
      </c>
      <c r="K705" s="34">
        <f t="shared" si="53"/>
        <v>10254.14010989011</v>
      </c>
    </row>
    <row r="706" spans="1:11" x14ac:dyDescent="0.25">
      <c r="A706" s="20">
        <f t="shared" si="54"/>
        <v>40864</v>
      </c>
      <c r="B706" s="33">
        <f>_xlfn.IFNA(INDEX('Ein- und Auszahlungen'!B:B,MATCH(A706,'Ein- und Auszahlungen'!A:A,0)),0)</f>
        <v>0</v>
      </c>
      <c r="C706" s="34">
        <f t="shared" si="50"/>
        <v>1.4686799498769301</v>
      </c>
      <c r="D706" s="34">
        <f>SUM(C$21:C706)</f>
        <v>956.83231405148319</v>
      </c>
      <c r="E706" s="34">
        <f t="shared" si="51"/>
        <v>10722.832314051468</v>
      </c>
      <c r="F706" s="34">
        <f>IF(AND(OR(MONTH(A706) = MONTH(A$21), MONTH(A706) = MOD(MONTH(A$21)+6, 12)), DAY(A706) = DAY(A$21)),AVERAGEIF(A$21:A705,"&gt;"&amp; A706 - _xlfn.DAYS(A706,DATE(YEAR(A706),MONTH(A706)-6,DAY(A706))),H$21:H705)*G$3/2,0)</f>
        <v>0</v>
      </c>
      <c r="G706" s="34">
        <f>SUM(F$21:F706)</f>
        <v>747.15462431693913</v>
      </c>
      <c r="H706" s="34">
        <f t="shared" si="52"/>
        <v>10513.15462431694</v>
      </c>
      <c r="I706" s="34">
        <f>IF(AND(MONTH(A706) = MONTH(A$21), DAY(A706) = DAY(A$21)),AVERAGEIF(A$21:A705,"&gt;"&amp; A706 - _xlfn.DAYS(DATE(YEAR(A706)+1,1,1),DATE(YEAR(A706),1,1)),K$21:K705)*G$3,0)</f>
        <v>0</v>
      </c>
      <c r="J706" s="34">
        <f>SUM(I$21:I706)</f>
        <v>488.1401098901099</v>
      </c>
      <c r="K706" s="34">
        <f t="shared" si="53"/>
        <v>10254.14010989011</v>
      </c>
    </row>
    <row r="707" spans="1:11" x14ac:dyDescent="0.25">
      <c r="A707" s="20">
        <f t="shared" si="54"/>
        <v>40865</v>
      </c>
      <c r="B707" s="33">
        <f>_xlfn.IFNA(INDEX('Ein- und Auszahlungen'!B:B,MATCH(A707,'Ein- und Auszahlungen'!A:A,0)),0)</f>
        <v>0</v>
      </c>
      <c r="C707" s="34">
        <f t="shared" si="50"/>
        <v>1.46888113891116</v>
      </c>
      <c r="D707" s="34">
        <f>SUM(C$21:C707)</f>
        <v>958.30119519039431</v>
      </c>
      <c r="E707" s="34">
        <f t="shared" si="51"/>
        <v>10724.301195190379</v>
      </c>
      <c r="F707" s="34">
        <f>IF(AND(OR(MONTH(A707) = MONTH(A$21), MONTH(A707) = MOD(MONTH(A$21)+6, 12)), DAY(A707) = DAY(A$21)),AVERAGEIF(A$21:A706,"&gt;"&amp; A707 - _xlfn.DAYS(A707,DATE(YEAR(A707),MONTH(A707)-6,DAY(A707))),H$21:H706)*G$3/2,0)</f>
        <v>0</v>
      </c>
      <c r="G707" s="34">
        <f>SUM(F$21:F707)</f>
        <v>747.15462431693913</v>
      </c>
      <c r="H707" s="34">
        <f t="shared" si="52"/>
        <v>10513.15462431694</v>
      </c>
      <c r="I707" s="34">
        <f>IF(AND(MONTH(A707) = MONTH(A$21), DAY(A707) = DAY(A$21)),AVERAGEIF(A$21:A706,"&gt;"&amp; A707 - _xlfn.DAYS(DATE(YEAR(A707)+1,1,1),DATE(YEAR(A707),1,1)),K$21:K706)*G$3,0)</f>
        <v>0</v>
      </c>
      <c r="J707" s="34">
        <f>SUM(I$21:I707)</f>
        <v>488.1401098901099</v>
      </c>
      <c r="K707" s="34">
        <f t="shared" si="53"/>
        <v>10254.14010989011</v>
      </c>
    </row>
    <row r="708" spans="1:11" x14ac:dyDescent="0.25">
      <c r="A708" s="20">
        <f t="shared" si="54"/>
        <v>40866</v>
      </c>
      <c r="B708" s="33">
        <f>_xlfn.IFNA(INDEX('Ein- und Auszahlungen'!B:B,MATCH(A708,'Ein- und Auszahlungen'!A:A,0)),0)</f>
        <v>0</v>
      </c>
      <c r="C708" s="34">
        <f t="shared" si="50"/>
        <v>1.4690823555055315</v>
      </c>
      <c r="D708" s="34">
        <f>SUM(C$21:C708)</f>
        <v>959.77027754589983</v>
      </c>
      <c r="E708" s="34">
        <f t="shared" si="51"/>
        <v>10725.770277545884</v>
      </c>
      <c r="F708" s="34">
        <f>IF(AND(OR(MONTH(A708) = MONTH(A$21), MONTH(A708) = MOD(MONTH(A$21)+6, 12)), DAY(A708) = DAY(A$21)),AVERAGEIF(A$21:A707,"&gt;"&amp; A708 - _xlfn.DAYS(A708,DATE(YEAR(A708),MONTH(A708)-6,DAY(A708))),H$21:H707)*G$3/2,0)</f>
        <v>0</v>
      </c>
      <c r="G708" s="34">
        <f>SUM(F$21:F708)</f>
        <v>747.15462431693913</v>
      </c>
      <c r="H708" s="34">
        <f t="shared" si="52"/>
        <v>10513.15462431694</v>
      </c>
      <c r="I708" s="34">
        <f>IF(AND(MONTH(A708) = MONTH(A$21), DAY(A708) = DAY(A$21)),AVERAGEIF(A$21:A707,"&gt;"&amp; A708 - _xlfn.DAYS(DATE(YEAR(A708)+1,1,1),DATE(YEAR(A708),1,1)),K$21:K707)*G$3,0)</f>
        <v>0</v>
      </c>
      <c r="J708" s="34">
        <f>SUM(I$21:I708)</f>
        <v>488.1401098901099</v>
      </c>
      <c r="K708" s="34">
        <f t="shared" si="53"/>
        <v>10254.14010989011</v>
      </c>
    </row>
    <row r="709" spans="1:11" x14ac:dyDescent="0.25">
      <c r="A709" s="20">
        <f t="shared" si="54"/>
        <v>40867</v>
      </c>
      <c r="B709" s="33">
        <f>_xlfn.IFNA(INDEX('Ein- und Auszahlungen'!B:B,MATCH(A709,'Ein- und Auszahlungen'!A:A,0)),0)</f>
        <v>0</v>
      </c>
      <c r="C709" s="34">
        <f t="shared" si="50"/>
        <v>1.4692835996638198</v>
      </c>
      <c r="D709" s="34">
        <f>SUM(C$21:C709)</f>
        <v>961.2395611455637</v>
      </c>
      <c r="E709" s="34">
        <f t="shared" si="51"/>
        <v>10727.239561145547</v>
      </c>
      <c r="F709" s="34">
        <f>IF(AND(OR(MONTH(A709) = MONTH(A$21), MONTH(A709) = MOD(MONTH(A$21)+6, 12)), DAY(A709) = DAY(A$21)),AVERAGEIF(A$21:A708,"&gt;"&amp; A709 - _xlfn.DAYS(A709,DATE(YEAR(A709),MONTH(A709)-6,DAY(A709))),H$21:H708)*G$3/2,0)</f>
        <v>0</v>
      </c>
      <c r="G709" s="34">
        <f>SUM(F$21:F709)</f>
        <v>747.15462431693913</v>
      </c>
      <c r="H709" s="34">
        <f t="shared" si="52"/>
        <v>10513.15462431694</v>
      </c>
      <c r="I709" s="34">
        <f>IF(AND(MONTH(A709) = MONTH(A$21), DAY(A709) = DAY(A$21)),AVERAGEIF(A$21:A708,"&gt;"&amp; A709 - _xlfn.DAYS(DATE(YEAR(A709)+1,1,1),DATE(YEAR(A709),1,1)),K$21:K708)*G$3,0)</f>
        <v>0</v>
      </c>
      <c r="J709" s="34">
        <f>SUM(I$21:I709)</f>
        <v>488.1401098901099</v>
      </c>
      <c r="K709" s="34">
        <f t="shared" si="53"/>
        <v>10254.14010989011</v>
      </c>
    </row>
    <row r="710" spans="1:11" x14ac:dyDescent="0.25">
      <c r="A710" s="20">
        <f t="shared" si="54"/>
        <v>40868</v>
      </c>
      <c r="B710" s="33">
        <f>_xlfn.IFNA(INDEX('Ein- und Auszahlungen'!B:B,MATCH(A710,'Ein- und Auszahlungen'!A:A,0)),0)</f>
        <v>0</v>
      </c>
      <c r="C710" s="34">
        <f t="shared" si="50"/>
        <v>1.469484871389801</v>
      </c>
      <c r="D710" s="34">
        <f>SUM(C$21:C710)</f>
        <v>962.70904601695349</v>
      </c>
      <c r="E710" s="34">
        <f t="shared" si="51"/>
        <v>10728.709046016937</v>
      </c>
      <c r="F710" s="34">
        <f>IF(AND(OR(MONTH(A710) = MONTH(A$21), MONTH(A710) = MOD(MONTH(A$21)+6, 12)), DAY(A710) = DAY(A$21)),AVERAGEIF(A$21:A709,"&gt;"&amp; A710 - _xlfn.DAYS(A710,DATE(YEAR(A710),MONTH(A710)-6,DAY(A710))),H$21:H709)*G$3/2,0)</f>
        <v>0</v>
      </c>
      <c r="G710" s="34">
        <f>SUM(F$21:F710)</f>
        <v>747.15462431693913</v>
      </c>
      <c r="H710" s="34">
        <f t="shared" si="52"/>
        <v>10513.15462431694</v>
      </c>
      <c r="I710" s="34">
        <f>IF(AND(MONTH(A710) = MONTH(A$21), DAY(A710) = DAY(A$21)),AVERAGEIF(A$21:A709,"&gt;"&amp; A710 - _xlfn.DAYS(DATE(YEAR(A710)+1,1,1),DATE(YEAR(A710),1,1)),K$21:K709)*G$3,0)</f>
        <v>0</v>
      </c>
      <c r="J710" s="34">
        <f>SUM(I$21:I710)</f>
        <v>488.1401098901099</v>
      </c>
      <c r="K710" s="34">
        <f t="shared" si="53"/>
        <v>10254.14010989011</v>
      </c>
    </row>
    <row r="711" spans="1:11" x14ac:dyDescent="0.25">
      <c r="A711" s="20">
        <f t="shared" si="54"/>
        <v>40869</v>
      </c>
      <c r="B711" s="33">
        <f>_xlfn.IFNA(INDEX('Ein- und Auszahlungen'!B:B,MATCH(A711,'Ein- und Auszahlungen'!A:A,0)),0)</f>
        <v>0</v>
      </c>
      <c r="C711" s="34">
        <f t="shared" si="50"/>
        <v>1.4696861706872515</v>
      </c>
      <c r="D711" s="34">
        <f>SUM(C$21:C711)</f>
        <v>964.17873218764078</v>
      </c>
      <c r="E711" s="34">
        <f t="shared" si="51"/>
        <v>10730.178732187624</v>
      </c>
      <c r="F711" s="34">
        <f>IF(AND(OR(MONTH(A711) = MONTH(A$21), MONTH(A711) = MOD(MONTH(A$21)+6, 12)), DAY(A711) = DAY(A$21)),AVERAGEIF(A$21:A710,"&gt;"&amp; A711 - _xlfn.DAYS(A711,DATE(YEAR(A711),MONTH(A711)-6,DAY(A711))),H$21:H710)*G$3/2,0)</f>
        <v>0</v>
      </c>
      <c r="G711" s="34">
        <f>SUM(F$21:F711)</f>
        <v>747.15462431693913</v>
      </c>
      <c r="H711" s="34">
        <f t="shared" si="52"/>
        <v>10513.15462431694</v>
      </c>
      <c r="I711" s="34">
        <f>IF(AND(MONTH(A711) = MONTH(A$21), DAY(A711) = DAY(A$21)),AVERAGEIF(A$21:A710,"&gt;"&amp; A711 - _xlfn.DAYS(DATE(YEAR(A711)+1,1,1),DATE(YEAR(A711),1,1)),K$21:K710)*G$3,0)</f>
        <v>0</v>
      </c>
      <c r="J711" s="34">
        <f>SUM(I$21:I711)</f>
        <v>488.1401098901099</v>
      </c>
      <c r="K711" s="34">
        <f t="shared" si="53"/>
        <v>10254.14010989011</v>
      </c>
    </row>
    <row r="712" spans="1:11" x14ac:dyDescent="0.25">
      <c r="A712" s="20">
        <f t="shared" si="54"/>
        <v>40870</v>
      </c>
      <c r="B712" s="33">
        <f>_xlfn.IFNA(INDEX('Ein- und Auszahlungen'!B:B,MATCH(A712,'Ein- und Auszahlungen'!A:A,0)),0)</f>
        <v>0</v>
      </c>
      <c r="C712" s="34">
        <f t="shared" si="50"/>
        <v>1.4698874975599485</v>
      </c>
      <c r="D712" s="34">
        <f>SUM(C$21:C712)</f>
        <v>965.64861968520074</v>
      </c>
      <c r="E712" s="34">
        <f t="shared" si="51"/>
        <v>10731.648619685184</v>
      </c>
      <c r="F712" s="34">
        <f>IF(AND(OR(MONTH(A712) = MONTH(A$21), MONTH(A712) = MOD(MONTH(A$21)+6, 12)), DAY(A712) = DAY(A$21)),AVERAGEIF(A$21:A711,"&gt;"&amp; A712 - _xlfn.DAYS(A712,DATE(YEAR(A712),MONTH(A712)-6,DAY(A712))),H$21:H711)*G$3/2,0)</f>
        <v>0</v>
      </c>
      <c r="G712" s="34">
        <f>SUM(F$21:F712)</f>
        <v>747.15462431693913</v>
      </c>
      <c r="H712" s="34">
        <f t="shared" si="52"/>
        <v>10513.15462431694</v>
      </c>
      <c r="I712" s="34">
        <f>IF(AND(MONTH(A712) = MONTH(A$21), DAY(A712) = DAY(A$21)),AVERAGEIF(A$21:A711,"&gt;"&amp; A712 - _xlfn.DAYS(DATE(YEAR(A712)+1,1,1),DATE(YEAR(A712),1,1)),K$21:K711)*G$3,0)</f>
        <v>0</v>
      </c>
      <c r="J712" s="34">
        <f>SUM(I$21:I712)</f>
        <v>488.1401098901099</v>
      </c>
      <c r="K712" s="34">
        <f t="shared" si="53"/>
        <v>10254.14010989011</v>
      </c>
    </row>
    <row r="713" spans="1:11" x14ac:dyDescent="0.25">
      <c r="A713" s="20">
        <f t="shared" si="54"/>
        <v>40871</v>
      </c>
      <c r="B713" s="33">
        <f>_xlfn.IFNA(INDEX('Ein- und Auszahlungen'!B:B,MATCH(A713,'Ein- und Auszahlungen'!A:A,0)),0)</f>
        <v>0</v>
      </c>
      <c r="C713" s="34">
        <f t="shared" si="50"/>
        <v>1.4700888520116691</v>
      </c>
      <c r="D713" s="34">
        <f>SUM(C$21:C713)</f>
        <v>967.11870853721246</v>
      </c>
      <c r="E713" s="34">
        <f t="shared" si="51"/>
        <v>10733.118708537195</v>
      </c>
      <c r="F713" s="34">
        <f>IF(AND(OR(MONTH(A713) = MONTH(A$21), MONTH(A713) = MOD(MONTH(A$21)+6, 12)), DAY(A713) = DAY(A$21)),AVERAGEIF(A$21:A712,"&gt;"&amp; A713 - _xlfn.DAYS(A713,DATE(YEAR(A713),MONTH(A713)-6,DAY(A713))),H$21:H712)*G$3/2,0)</f>
        <v>0</v>
      </c>
      <c r="G713" s="34">
        <f>SUM(F$21:F713)</f>
        <v>747.15462431693913</v>
      </c>
      <c r="H713" s="34">
        <f t="shared" si="52"/>
        <v>10513.15462431694</v>
      </c>
      <c r="I713" s="34">
        <f>IF(AND(MONTH(A713) = MONTH(A$21), DAY(A713) = DAY(A$21)),AVERAGEIF(A$21:A712,"&gt;"&amp; A713 - _xlfn.DAYS(DATE(YEAR(A713)+1,1,1),DATE(YEAR(A713),1,1)),K$21:K712)*G$3,0)</f>
        <v>0</v>
      </c>
      <c r="J713" s="34">
        <f>SUM(I$21:I713)</f>
        <v>488.1401098901099</v>
      </c>
      <c r="K713" s="34">
        <f t="shared" si="53"/>
        <v>10254.14010989011</v>
      </c>
    </row>
    <row r="714" spans="1:11" x14ac:dyDescent="0.25">
      <c r="A714" s="20">
        <f t="shared" si="54"/>
        <v>40872</v>
      </c>
      <c r="B714" s="33">
        <f>_xlfn.IFNA(INDEX('Ein- und Auszahlungen'!B:B,MATCH(A714,'Ein- und Auszahlungen'!A:A,0)),0)</f>
        <v>0</v>
      </c>
      <c r="C714" s="34">
        <f t="shared" si="50"/>
        <v>1.470290234046191</v>
      </c>
      <c r="D714" s="34">
        <f>SUM(C$21:C714)</f>
        <v>968.58899877125862</v>
      </c>
      <c r="E714" s="34">
        <f t="shared" si="51"/>
        <v>10734.588998771242</v>
      </c>
      <c r="F714" s="34">
        <f>IF(AND(OR(MONTH(A714) = MONTH(A$21), MONTH(A714) = MOD(MONTH(A$21)+6, 12)), DAY(A714) = DAY(A$21)),AVERAGEIF(A$21:A713,"&gt;"&amp; A714 - _xlfn.DAYS(A714,DATE(YEAR(A714),MONTH(A714)-6,DAY(A714))),H$21:H713)*G$3/2,0)</f>
        <v>0</v>
      </c>
      <c r="G714" s="34">
        <f>SUM(F$21:F714)</f>
        <v>747.15462431693913</v>
      </c>
      <c r="H714" s="34">
        <f t="shared" si="52"/>
        <v>10513.15462431694</v>
      </c>
      <c r="I714" s="34">
        <f>IF(AND(MONTH(A714) = MONTH(A$21), DAY(A714) = DAY(A$21)),AVERAGEIF(A$21:A713,"&gt;"&amp; A714 - _xlfn.DAYS(DATE(YEAR(A714)+1,1,1),DATE(YEAR(A714),1,1)),K$21:K713)*G$3,0)</f>
        <v>0</v>
      </c>
      <c r="J714" s="34">
        <f>SUM(I$21:I714)</f>
        <v>488.1401098901099</v>
      </c>
      <c r="K714" s="34">
        <f t="shared" si="53"/>
        <v>10254.14010989011</v>
      </c>
    </row>
    <row r="715" spans="1:11" x14ac:dyDescent="0.25">
      <c r="A715" s="20">
        <f t="shared" si="54"/>
        <v>40873</v>
      </c>
      <c r="B715" s="33">
        <f>_xlfn.IFNA(INDEX('Ein- und Auszahlungen'!B:B,MATCH(A715,'Ein- und Auszahlungen'!A:A,0)),0)</f>
        <v>0</v>
      </c>
      <c r="C715" s="34">
        <f t="shared" si="50"/>
        <v>1.4704916436672935</v>
      </c>
      <c r="D715" s="34">
        <f>SUM(C$21:C715)</f>
        <v>970.0594904149259</v>
      </c>
      <c r="E715" s="34">
        <f t="shared" si="51"/>
        <v>10736.059490414909</v>
      </c>
      <c r="F715" s="34">
        <f>IF(AND(OR(MONTH(A715) = MONTH(A$21), MONTH(A715) = MOD(MONTH(A$21)+6, 12)), DAY(A715) = DAY(A$21)),AVERAGEIF(A$21:A714,"&gt;"&amp; A715 - _xlfn.DAYS(A715,DATE(YEAR(A715),MONTH(A715)-6,DAY(A715))),H$21:H714)*G$3/2,0)</f>
        <v>0</v>
      </c>
      <c r="G715" s="34">
        <f>SUM(F$21:F715)</f>
        <v>747.15462431693913</v>
      </c>
      <c r="H715" s="34">
        <f t="shared" si="52"/>
        <v>10513.15462431694</v>
      </c>
      <c r="I715" s="34">
        <f>IF(AND(MONTH(A715) = MONTH(A$21), DAY(A715) = DAY(A$21)),AVERAGEIF(A$21:A714,"&gt;"&amp; A715 - _xlfn.DAYS(DATE(YEAR(A715)+1,1,1),DATE(YEAR(A715),1,1)),K$21:K714)*G$3,0)</f>
        <v>0</v>
      </c>
      <c r="J715" s="34">
        <f>SUM(I$21:I715)</f>
        <v>488.1401098901099</v>
      </c>
      <c r="K715" s="34">
        <f t="shared" si="53"/>
        <v>10254.14010989011</v>
      </c>
    </row>
    <row r="716" spans="1:11" x14ac:dyDescent="0.25">
      <c r="A716" s="20">
        <f t="shared" si="54"/>
        <v>40874</v>
      </c>
      <c r="B716" s="33">
        <f>_xlfn.IFNA(INDEX('Ein- und Auszahlungen'!B:B,MATCH(A716,'Ein- und Auszahlungen'!A:A,0)),0)</f>
        <v>0</v>
      </c>
      <c r="C716" s="34">
        <f t="shared" si="50"/>
        <v>1.4706930808787546</v>
      </c>
      <c r="D716" s="34">
        <f>SUM(C$21:C716)</f>
        <v>971.53018349580464</v>
      </c>
      <c r="E716" s="34">
        <f t="shared" si="51"/>
        <v>10737.530183495788</v>
      </c>
      <c r="F716" s="34">
        <f>IF(AND(OR(MONTH(A716) = MONTH(A$21), MONTH(A716) = MOD(MONTH(A$21)+6, 12)), DAY(A716) = DAY(A$21)),AVERAGEIF(A$21:A715,"&gt;"&amp; A716 - _xlfn.DAYS(A716,DATE(YEAR(A716),MONTH(A716)-6,DAY(A716))),H$21:H715)*G$3/2,0)</f>
        <v>0</v>
      </c>
      <c r="G716" s="34">
        <f>SUM(F$21:F716)</f>
        <v>747.15462431693913</v>
      </c>
      <c r="H716" s="34">
        <f t="shared" si="52"/>
        <v>10513.15462431694</v>
      </c>
      <c r="I716" s="34">
        <f>IF(AND(MONTH(A716) = MONTH(A$21), DAY(A716) = DAY(A$21)),AVERAGEIF(A$21:A715,"&gt;"&amp; A716 - _xlfn.DAYS(DATE(YEAR(A716)+1,1,1),DATE(YEAR(A716),1,1)),K$21:K715)*G$3,0)</f>
        <v>0</v>
      </c>
      <c r="J716" s="34">
        <f>SUM(I$21:I716)</f>
        <v>488.1401098901099</v>
      </c>
      <c r="K716" s="34">
        <f t="shared" si="53"/>
        <v>10254.14010989011</v>
      </c>
    </row>
    <row r="717" spans="1:11" x14ac:dyDescent="0.25">
      <c r="A717" s="20">
        <f t="shared" si="54"/>
        <v>40875</v>
      </c>
      <c r="B717" s="33">
        <f>_xlfn.IFNA(INDEX('Ein- und Auszahlungen'!B:B,MATCH(A717,'Ein- und Auszahlungen'!A:A,0)),0)</f>
        <v>0</v>
      </c>
      <c r="C717" s="34">
        <f t="shared" si="50"/>
        <v>1.4708945456843547</v>
      </c>
      <c r="D717" s="34">
        <f>SUM(C$21:C717)</f>
        <v>973.001078041489</v>
      </c>
      <c r="E717" s="34">
        <f t="shared" si="51"/>
        <v>10739.001078041472</v>
      </c>
      <c r="F717" s="34">
        <f>IF(AND(OR(MONTH(A717) = MONTH(A$21), MONTH(A717) = MOD(MONTH(A$21)+6, 12)), DAY(A717) = DAY(A$21)),AVERAGEIF(A$21:A716,"&gt;"&amp; A717 - _xlfn.DAYS(A717,DATE(YEAR(A717),MONTH(A717)-6,DAY(A717))),H$21:H716)*G$3/2,0)</f>
        <v>0</v>
      </c>
      <c r="G717" s="34">
        <f>SUM(F$21:F717)</f>
        <v>747.15462431693913</v>
      </c>
      <c r="H717" s="34">
        <f t="shared" si="52"/>
        <v>10513.15462431694</v>
      </c>
      <c r="I717" s="34">
        <f>IF(AND(MONTH(A717) = MONTH(A$21), DAY(A717) = DAY(A$21)),AVERAGEIF(A$21:A716,"&gt;"&amp; A717 - _xlfn.DAYS(DATE(YEAR(A717)+1,1,1),DATE(YEAR(A717),1,1)),K$21:K716)*G$3,0)</f>
        <v>0</v>
      </c>
      <c r="J717" s="34">
        <f>SUM(I$21:I717)</f>
        <v>488.1401098901099</v>
      </c>
      <c r="K717" s="34">
        <f t="shared" si="53"/>
        <v>10254.14010989011</v>
      </c>
    </row>
    <row r="718" spans="1:11" x14ac:dyDescent="0.25">
      <c r="A718" s="20">
        <f t="shared" si="54"/>
        <v>40876</v>
      </c>
      <c r="B718" s="33">
        <f>_xlfn.IFNA(INDEX('Ein- und Auszahlungen'!B:B,MATCH(A718,'Ein- und Auszahlungen'!A:A,0)),0)</f>
        <v>0</v>
      </c>
      <c r="C718" s="34">
        <f t="shared" si="50"/>
        <v>1.4710960380878728</v>
      </c>
      <c r="D718" s="34">
        <f>SUM(C$21:C718)</f>
        <v>974.47217407957692</v>
      </c>
      <c r="E718" s="34">
        <f t="shared" si="51"/>
        <v>10740.472174079559</v>
      </c>
      <c r="F718" s="34">
        <f>IF(AND(OR(MONTH(A718) = MONTH(A$21), MONTH(A718) = MOD(MONTH(A$21)+6, 12)), DAY(A718) = DAY(A$21)),AVERAGEIF(A$21:A717,"&gt;"&amp; A718 - _xlfn.DAYS(A718,DATE(YEAR(A718),MONTH(A718)-6,DAY(A718))),H$21:H717)*G$3/2,0)</f>
        <v>0</v>
      </c>
      <c r="G718" s="34">
        <f>SUM(F$21:F718)</f>
        <v>747.15462431693913</v>
      </c>
      <c r="H718" s="34">
        <f t="shared" si="52"/>
        <v>10513.15462431694</v>
      </c>
      <c r="I718" s="34">
        <f>IF(AND(MONTH(A718) = MONTH(A$21), DAY(A718) = DAY(A$21)),AVERAGEIF(A$21:A717,"&gt;"&amp; A718 - _xlfn.DAYS(DATE(YEAR(A718)+1,1,1),DATE(YEAR(A718),1,1)),K$21:K717)*G$3,0)</f>
        <v>0</v>
      </c>
      <c r="J718" s="34">
        <f>SUM(I$21:I718)</f>
        <v>488.1401098901099</v>
      </c>
      <c r="K718" s="34">
        <f t="shared" si="53"/>
        <v>10254.14010989011</v>
      </c>
    </row>
    <row r="719" spans="1:11" x14ac:dyDescent="0.25">
      <c r="A719" s="20">
        <f t="shared" si="54"/>
        <v>40877</v>
      </c>
      <c r="B719" s="33">
        <f>_xlfn.IFNA(INDEX('Ein- und Auszahlungen'!B:B,MATCH(A719,'Ein- und Auszahlungen'!A:A,0)),0)</f>
        <v>0</v>
      </c>
      <c r="C719" s="34">
        <f t="shared" si="50"/>
        <v>1.4712975580930903</v>
      </c>
      <c r="D719" s="34">
        <f>SUM(C$21:C719)</f>
        <v>975.94347163766997</v>
      </c>
      <c r="E719" s="34">
        <f t="shared" si="51"/>
        <v>10741.943471637653</v>
      </c>
      <c r="F719" s="34">
        <f>IF(AND(OR(MONTH(A719) = MONTH(A$21), MONTH(A719) = MOD(MONTH(A$21)+6, 12)), DAY(A719) = DAY(A$21)),AVERAGEIF(A$21:A718,"&gt;"&amp; A719 - _xlfn.DAYS(A719,DATE(YEAR(A719),MONTH(A719)-6,DAY(A719))),H$21:H718)*G$3/2,0)</f>
        <v>0</v>
      </c>
      <c r="G719" s="34">
        <f>SUM(F$21:F719)</f>
        <v>747.15462431693913</v>
      </c>
      <c r="H719" s="34">
        <f t="shared" si="52"/>
        <v>10513.15462431694</v>
      </c>
      <c r="I719" s="34">
        <f>IF(AND(MONTH(A719) = MONTH(A$21), DAY(A719) = DAY(A$21)),AVERAGEIF(A$21:A718,"&gt;"&amp; A719 - _xlfn.DAYS(DATE(YEAR(A719)+1,1,1),DATE(YEAR(A719),1,1)),K$21:K718)*G$3,0)</f>
        <v>0</v>
      </c>
      <c r="J719" s="34">
        <f>SUM(I$21:I719)</f>
        <v>488.1401098901099</v>
      </c>
      <c r="K719" s="34">
        <f t="shared" si="53"/>
        <v>10254.14010989011</v>
      </c>
    </row>
    <row r="720" spans="1:11" x14ac:dyDescent="0.25">
      <c r="A720" s="20">
        <f t="shared" si="54"/>
        <v>40878</v>
      </c>
      <c r="B720" s="33">
        <f>_xlfn.IFNA(INDEX('Ein- und Auszahlungen'!B:B,MATCH(A720,'Ein- und Auszahlungen'!A:A,0)),0)</f>
        <v>0</v>
      </c>
      <c r="C720" s="34">
        <f t="shared" si="50"/>
        <v>1.4714991057037881</v>
      </c>
      <c r="D720" s="34">
        <f>SUM(C$21:C720)</f>
        <v>977.41497074337371</v>
      </c>
      <c r="E720" s="34">
        <f t="shared" si="51"/>
        <v>10743.414970743357</v>
      </c>
      <c r="F720" s="34">
        <f>IF(AND(OR(MONTH(A720) = MONTH(A$21), MONTH(A720) = MOD(MONTH(A$21)+6, 12)), DAY(A720) = DAY(A$21)),AVERAGEIF(A$21:A719,"&gt;"&amp; A720 - _xlfn.DAYS(A720,DATE(YEAR(A720),MONTH(A720)-6,DAY(A720))),H$21:H719)*G$3/2,0)</f>
        <v>0</v>
      </c>
      <c r="G720" s="34">
        <f>SUM(F$21:F720)</f>
        <v>747.15462431693913</v>
      </c>
      <c r="H720" s="34">
        <f t="shared" si="52"/>
        <v>10513.15462431694</v>
      </c>
      <c r="I720" s="34">
        <f>IF(AND(MONTH(A720) = MONTH(A$21), DAY(A720) = DAY(A$21)),AVERAGEIF(A$21:A719,"&gt;"&amp; A720 - _xlfn.DAYS(DATE(YEAR(A720)+1,1,1),DATE(YEAR(A720),1,1)),K$21:K719)*G$3,0)</f>
        <v>0</v>
      </c>
      <c r="J720" s="34">
        <f>SUM(I$21:I720)</f>
        <v>488.1401098901099</v>
      </c>
      <c r="K720" s="34">
        <f t="shared" si="53"/>
        <v>10254.14010989011</v>
      </c>
    </row>
    <row r="721" spans="1:11" x14ac:dyDescent="0.25">
      <c r="A721" s="20">
        <f t="shared" si="54"/>
        <v>40879</v>
      </c>
      <c r="B721" s="33">
        <f>_xlfn.IFNA(INDEX('Ein- und Auszahlungen'!B:B,MATCH(A721,'Ein- und Auszahlungen'!A:A,0)),0)</f>
        <v>0</v>
      </c>
      <c r="C721" s="34">
        <f t="shared" si="50"/>
        <v>1.4717006809237478</v>
      </c>
      <c r="D721" s="34">
        <f>SUM(C$21:C721)</f>
        <v>978.88667142429745</v>
      </c>
      <c r="E721" s="34">
        <f t="shared" si="51"/>
        <v>10744.886671424281</v>
      </c>
      <c r="F721" s="34">
        <f>IF(AND(OR(MONTH(A721) = MONTH(A$21), MONTH(A721) = MOD(MONTH(A$21)+6, 12)), DAY(A721) = DAY(A$21)),AVERAGEIF(A$21:A720,"&gt;"&amp; A721 - _xlfn.DAYS(A721,DATE(YEAR(A721),MONTH(A721)-6,DAY(A721))),H$21:H720)*G$3/2,0)</f>
        <v>0</v>
      </c>
      <c r="G721" s="34">
        <f>SUM(F$21:F721)</f>
        <v>747.15462431693913</v>
      </c>
      <c r="H721" s="34">
        <f t="shared" si="52"/>
        <v>10513.15462431694</v>
      </c>
      <c r="I721" s="34">
        <f>IF(AND(MONTH(A721) = MONTH(A$21), DAY(A721) = DAY(A$21)),AVERAGEIF(A$21:A720,"&gt;"&amp; A721 - _xlfn.DAYS(DATE(YEAR(A721)+1,1,1),DATE(YEAR(A721),1,1)),K$21:K720)*G$3,0)</f>
        <v>0</v>
      </c>
      <c r="J721" s="34">
        <f>SUM(I$21:I721)</f>
        <v>488.1401098901099</v>
      </c>
      <c r="K721" s="34">
        <f t="shared" si="53"/>
        <v>10254.14010989011</v>
      </c>
    </row>
    <row r="722" spans="1:11" x14ac:dyDescent="0.25">
      <c r="A722" s="20">
        <f t="shared" si="54"/>
        <v>40880</v>
      </c>
      <c r="B722" s="33">
        <f>_xlfn.IFNA(INDEX('Ein- und Auszahlungen'!B:B,MATCH(A722,'Ein- und Auszahlungen'!A:A,0)),0)</f>
        <v>0</v>
      </c>
      <c r="C722" s="34">
        <f t="shared" si="50"/>
        <v>1.4719022837567508</v>
      </c>
      <c r="D722" s="34">
        <f>SUM(C$21:C722)</f>
        <v>980.35857370805422</v>
      </c>
      <c r="E722" s="34">
        <f t="shared" si="51"/>
        <v>10746.358573708038</v>
      </c>
      <c r="F722" s="34">
        <f>IF(AND(OR(MONTH(A722) = MONTH(A$21), MONTH(A722) = MOD(MONTH(A$21)+6, 12)), DAY(A722) = DAY(A$21)),AVERAGEIF(A$21:A721,"&gt;"&amp; A722 - _xlfn.DAYS(A722,DATE(YEAR(A722),MONTH(A722)-6,DAY(A722))),H$21:H721)*G$3/2,0)</f>
        <v>0</v>
      </c>
      <c r="G722" s="34">
        <f>SUM(F$21:F722)</f>
        <v>747.15462431693913</v>
      </c>
      <c r="H722" s="34">
        <f t="shared" si="52"/>
        <v>10513.15462431694</v>
      </c>
      <c r="I722" s="34">
        <f>IF(AND(MONTH(A722) = MONTH(A$21), DAY(A722) = DAY(A$21)),AVERAGEIF(A$21:A721,"&gt;"&amp; A722 - _xlfn.DAYS(DATE(YEAR(A722)+1,1,1),DATE(YEAR(A722),1,1)),K$21:K721)*G$3,0)</f>
        <v>0</v>
      </c>
      <c r="J722" s="34">
        <f>SUM(I$21:I722)</f>
        <v>488.1401098901099</v>
      </c>
      <c r="K722" s="34">
        <f t="shared" si="53"/>
        <v>10254.14010989011</v>
      </c>
    </row>
    <row r="723" spans="1:11" x14ac:dyDescent="0.25">
      <c r="A723" s="20">
        <f t="shared" si="54"/>
        <v>40881</v>
      </c>
      <c r="B723" s="33">
        <f>_xlfn.IFNA(INDEX('Ein- und Auszahlungen'!B:B,MATCH(A723,'Ein- und Auszahlungen'!A:A,0)),0)</f>
        <v>120</v>
      </c>
      <c r="C723" s="34">
        <f t="shared" si="50"/>
        <v>1.4721039142065804</v>
      </c>
      <c r="D723" s="34">
        <f>SUM(C$21:C723)</f>
        <v>981.83067762226085</v>
      </c>
      <c r="E723" s="34">
        <f t="shared" si="51"/>
        <v>10867.830677622243</v>
      </c>
      <c r="F723" s="34">
        <f>IF(AND(OR(MONTH(A723) = MONTH(A$21), MONTH(A723) = MOD(MONTH(A$21)+6, 12)), DAY(A723) = DAY(A$21)),AVERAGEIF(A$21:A722,"&gt;"&amp; A723 - _xlfn.DAYS(A723,DATE(YEAR(A723),MONTH(A723)-6,DAY(A723))),H$21:H722)*G$3/2,0)</f>
        <v>0</v>
      </c>
      <c r="G723" s="34">
        <f>SUM(F$21:F723)</f>
        <v>747.15462431693913</v>
      </c>
      <c r="H723" s="34">
        <f t="shared" si="52"/>
        <v>10633.15462431694</v>
      </c>
      <c r="I723" s="34">
        <f>IF(AND(MONTH(A723) = MONTH(A$21), DAY(A723) = DAY(A$21)),AVERAGEIF(A$21:A722,"&gt;"&amp; A723 - _xlfn.DAYS(DATE(YEAR(A723)+1,1,1),DATE(YEAR(A723),1,1)),K$21:K722)*G$3,0)</f>
        <v>0</v>
      </c>
      <c r="J723" s="34">
        <f>SUM(I$21:I723)</f>
        <v>488.1401098901099</v>
      </c>
      <c r="K723" s="34">
        <f t="shared" si="53"/>
        <v>10374.14010989011</v>
      </c>
    </row>
    <row r="724" spans="1:11" x14ac:dyDescent="0.25">
      <c r="A724" s="20">
        <f t="shared" si="54"/>
        <v>40882</v>
      </c>
      <c r="B724" s="33">
        <f>_xlfn.IFNA(INDEX('Ein- und Auszahlungen'!B:B,MATCH(A724,'Ein- und Auszahlungen'!A:A,0)),0)</f>
        <v>0</v>
      </c>
      <c r="C724" s="34">
        <f t="shared" si="50"/>
        <v>1.4887439284414032</v>
      </c>
      <c r="D724" s="34">
        <f>SUM(C$21:C724)</f>
        <v>983.31942155070226</v>
      </c>
      <c r="E724" s="34">
        <f t="shared" si="51"/>
        <v>10869.319421550685</v>
      </c>
      <c r="F724" s="34">
        <f>IF(AND(OR(MONTH(A724) = MONTH(A$21), MONTH(A724) = MOD(MONTH(A$21)+6, 12)), DAY(A724) = DAY(A$21)),AVERAGEIF(A$21:A723,"&gt;"&amp; A724 - _xlfn.DAYS(A724,DATE(YEAR(A724),MONTH(A724)-6,DAY(A724))),H$21:H723)*G$3/2,0)</f>
        <v>0</v>
      </c>
      <c r="G724" s="34">
        <f>SUM(F$21:F724)</f>
        <v>747.15462431693913</v>
      </c>
      <c r="H724" s="34">
        <f t="shared" si="52"/>
        <v>10633.15462431694</v>
      </c>
      <c r="I724" s="34">
        <f>IF(AND(MONTH(A724) = MONTH(A$21), DAY(A724) = DAY(A$21)),AVERAGEIF(A$21:A723,"&gt;"&amp; A724 - _xlfn.DAYS(DATE(YEAR(A724)+1,1,1),DATE(YEAR(A724),1,1)),K$21:K723)*G$3,0)</f>
        <v>0</v>
      </c>
      <c r="J724" s="34">
        <f>SUM(I$21:I724)</f>
        <v>488.1401098901099</v>
      </c>
      <c r="K724" s="34">
        <f t="shared" si="53"/>
        <v>10374.14010989011</v>
      </c>
    </row>
    <row r="725" spans="1:11" x14ac:dyDescent="0.25">
      <c r="A725" s="20">
        <f t="shared" si="54"/>
        <v>40883</v>
      </c>
      <c r="B725" s="33">
        <f>_xlfn.IFNA(INDEX('Ein- und Auszahlungen'!B:B,MATCH(A725,'Ein- und Auszahlungen'!A:A,0)),0)</f>
        <v>0</v>
      </c>
      <c r="C725" s="34">
        <f t="shared" si="50"/>
        <v>1.4889478659658473</v>
      </c>
      <c r="D725" s="34">
        <f>SUM(C$21:C725)</f>
        <v>984.80836941666814</v>
      </c>
      <c r="E725" s="34">
        <f t="shared" si="51"/>
        <v>10870.808369416651</v>
      </c>
      <c r="F725" s="34">
        <f>IF(AND(OR(MONTH(A725) = MONTH(A$21), MONTH(A725) = MOD(MONTH(A$21)+6, 12)), DAY(A725) = DAY(A$21)),AVERAGEIF(A$21:A724,"&gt;"&amp; A725 - _xlfn.DAYS(A725,DATE(YEAR(A725),MONTH(A725)-6,DAY(A725))),H$21:H724)*G$3/2,0)</f>
        <v>0</v>
      </c>
      <c r="G725" s="34">
        <f>SUM(F$21:F725)</f>
        <v>747.15462431693913</v>
      </c>
      <c r="H725" s="34">
        <f t="shared" si="52"/>
        <v>10633.15462431694</v>
      </c>
      <c r="I725" s="34">
        <f>IF(AND(MONTH(A725) = MONTH(A$21), DAY(A725) = DAY(A$21)),AVERAGEIF(A$21:A724,"&gt;"&amp; A725 - _xlfn.DAYS(DATE(YEAR(A725)+1,1,1),DATE(YEAR(A725),1,1)),K$21:K724)*G$3,0)</f>
        <v>0</v>
      </c>
      <c r="J725" s="34">
        <f>SUM(I$21:I725)</f>
        <v>488.1401098901099</v>
      </c>
      <c r="K725" s="34">
        <f t="shared" si="53"/>
        <v>10374.14010989011</v>
      </c>
    </row>
    <row r="726" spans="1:11" x14ac:dyDescent="0.25">
      <c r="A726" s="20">
        <f t="shared" si="54"/>
        <v>40884</v>
      </c>
      <c r="B726" s="33">
        <f>_xlfn.IFNA(INDEX('Ein- und Auszahlungen'!B:B,MATCH(A726,'Ein- und Auszahlungen'!A:A,0)),0)</f>
        <v>0</v>
      </c>
      <c r="C726" s="34">
        <f t="shared" ref="C726:C751" si="55">E725*G$3/_xlfn.DAYS(DATE(YEAR(A726)+1,1,1),DATE(YEAR(A726),1,1))</f>
        <v>1.4891518314269387</v>
      </c>
      <c r="D726" s="34">
        <f>SUM(C$21:C726)</f>
        <v>986.29752124809511</v>
      </c>
      <c r="E726" s="34">
        <f t="shared" ref="E726:E751" si="56">C726+E725 + $B726</f>
        <v>10872.297521248078</v>
      </c>
      <c r="F726" s="34">
        <f>IF(AND(OR(MONTH(A726) = MONTH(A$21), MONTH(A726) = MOD(MONTH(A$21)+6, 12)), DAY(A726) = DAY(A$21)),AVERAGEIF(A$21:A725,"&gt;"&amp; A726 - _xlfn.DAYS(A726,DATE(YEAR(A726),MONTH(A726)-6,DAY(A726))),H$21:H725)*G$3/2,0)</f>
        <v>0</v>
      </c>
      <c r="G726" s="34">
        <f>SUM(F$21:F726)</f>
        <v>747.15462431693913</v>
      </c>
      <c r="H726" s="34">
        <f t="shared" ref="H726:H751" si="57">F726+H725 + $B726</f>
        <v>10633.15462431694</v>
      </c>
      <c r="I726" s="34">
        <f>IF(AND(MONTH(A726) = MONTH(A$21), DAY(A726) = DAY(A$21)),AVERAGEIF(A$21:A725,"&gt;"&amp; A726 - _xlfn.DAYS(DATE(YEAR(A726)+1,1,1),DATE(YEAR(A726),1,1)),K$21:K725)*G$3,0)</f>
        <v>0</v>
      </c>
      <c r="J726" s="34">
        <f>SUM(I$21:I726)</f>
        <v>488.1401098901099</v>
      </c>
      <c r="K726" s="34">
        <f t="shared" ref="K726:K751" si="58">I726+K725+$B726</f>
        <v>10374.14010989011</v>
      </c>
    </row>
    <row r="727" spans="1:11" x14ac:dyDescent="0.25">
      <c r="A727" s="20">
        <f t="shared" ref="A727:A750" si="59">A726+1</f>
        <v>40885</v>
      </c>
      <c r="B727" s="33">
        <f>_xlfn.IFNA(INDEX('Ein- und Auszahlungen'!B:B,MATCH(A727,'Ein- und Auszahlungen'!A:A,0)),0)</f>
        <v>0</v>
      </c>
      <c r="C727" s="34">
        <f t="shared" si="55"/>
        <v>1.4893558248285039</v>
      </c>
      <c r="D727" s="34">
        <f>SUM(C$21:C727)</f>
        <v>987.78687707292363</v>
      </c>
      <c r="E727" s="34">
        <f t="shared" si="56"/>
        <v>10873.786877072906</v>
      </c>
      <c r="F727" s="34">
        <f>IF(AND(OR(MONTH(A727) = MONTH(A$21), MONTH(A727) = MOD(MONTH(A$21)+6, 12)), DAY(A727) = DAY(A$21)),AVERAGEIF(A$21:A726,"&gt;"&amp; A727 - _xlfn.DAYS(A727,DATE(YEAR(A727),MONTH(A727)-6,DAY(A727))),H$21:H726)*G$3/2,0)</f>
        <v>0</v>
      </c>
      <c r="G727" s="34">
        <f>SUM(F$21:F727)</f>
        <v>747.15462431693913</v>
      </c>
      <c r="H727" s="34">
        <f t="shared" si="57"/>
        <v>10633.15462431694</v>
      </c>
      <c r="I727" s="34">
        <f>IF(AND(MONTH(A727) = MONTH(A$21), DAY(A727) = DAY(A$21)),AVERAGEIF(A$21:A726,"&gt;"&amp; A727 - _xlfn.DAYS(DATE(YEAR(A727)+1,1,1),DATE(YEAR(A727),1,1)),K$21:K726)*G$3,0)</f>
        <v>0</v>
      </c>
      <c r="J727" s="34">
        <f>SUM(I$21:I727)</f>
        <v>488.1401098901099</v>
      </c>
      <c r="K727" s="34">
        <f t="shared" si="58"/>
        <v>10374.14010989011</v>
      </c>
    </row>
    <row r="728" spans="1:11" x14ac:dyDescent="0.25">
      <c r="A728" s="20">
        <f t="shared" si="59"/>
        <v>40886</v>
      </c>
      <c r="B728" s="33">
        <f>_xlfn.IFNA(INDEX('Ein- und Auszahlungen'!B:B,MATCH(A728,'Ein- und Auszahlungen'!A:A,0)),0)</f>
        <v>0</v>
      </c>
      <c r="C728" s="34">
        <f t="shared" si="55"/>
        <v>1.4895598461743706</v>
      </c>
      <c r="D728" s="34">
        <f>SUM(C$21:C728)</f>
        <v>989.27643691909805</v>
      </c>
      <c r="E728" s="34">
        <f t="shared" si="56"/>
        <v>10875.276436919079</v>
      </c>
      <c r="F728" s="34">
        <f>IF(AND(OR(MONTH(A728) = MONTH(A$21), MONTH(A728) = MOD(MONTH(A$21)+6, 12)), DAY(A728) = DAY(A$21)),AVERAGEIF(A$21:A727,"&gt;"&amp; A728 - _xlfn.DAYS(A728,DATE(YEAR(A728),MONTH(A728)-6,DAY(A728))),H$21:H727)*G$3/2,0)</f>
        <v>0</v>
      </c>
      <c r="G728" s="34">
        <f>SUM(F$21:F728)</f>
        <v>747.15462431693913</v>
      </c>
      <c r="H728" s="34">
        <f t="shared" si="57"/>
        <v>10633.15462431694</v>
      </c>
      <c r="I728" s="34">
        <f>IF(AND(MONTH(A728) = MONTH(A$21), DAY(A728) = DAY(A$21)),AVERAGEIF(A$21:A727,"&gt;"&amp; A728 - _xlfn.DAYS(DATE(YEAR(A728)+1,1,1),DATE(YEAR(A728),1,1)),K$21:K727)*G$3,0)</f>
        <v>0</v>
      </c>
      <c r="J728" s="34">
        <f>SUM(I$21:I728)</f>
        <v>488.1401098901099</v>
      </c>
      <c r="K728" s="34">
        <f t="shared" si="58"/>
        <v>10374.14010989011</v>
      </c>
    </row>
    <row r="729" spans="1:11" x14ac:dyDescent="0.25">
      <c r="A729" s="20">
        <f t="shared" si="59"/>
        <v>40887</v>
      </c>
      <c r="B729" s="33">
        <f>_xlfn.IFNA(INDEX('Ein- und Auszahlungen'!B:B,MATCH(A729,'Ein- und Auszahlungen'!A:A,0)),0)</f>
        <v>0</v>
      </c>
      <c r="C729" s="34">
        <f t="shared" si="55"/>
        <v>1.4897638954683672</v>
      </c>
      <c r="D729" s="34">
        <f>SUM(C$21:C729)</f>
        <v>990.76620081456645</v>
      </c>
      <c r="E729" s="34">
        <f t="shared" si="56"/>
        <v>10876.766200814547</v>
      </c>
      <c r="F729" s="34">
        <f>IF(AND(OR(MONTH(A729) = MONTH(A$21), MONTH(A729) = MOD(MONTH(A$21)+6, 12)), DAY(A729) = DAY(A$21)),AVERAGEIF(A$21:A728,"&gt;"&amp; A729 - _xlfn.DAYS(A729,DATE(YEAR(A729),MONTH(A729)-6,DAY(A729))),H$21:H728)*G$3/2,0)</f>
        <v>0</v>
      </c>
      <c r="G729" s="34">
        <f>SUM(F$21:F729)</f>
        <v>747.15462431693913</v>
      </c>
      <c r="H729" s="34">
        <f t="shared" si="57"/>
        <v>10633.15462431694</v>
      </c>
      <c r="I729" s="34">
        <f>IF(AND(MONTH(A729) = MONTH(A$21), DAY(A729) = DAY(A$21)),AVERAGEIF(A$21:A728,"&gt;"&amp; A729 - _xlfn.DAYS(DATE(YEAR(A729)+1,1,1),DATE(YEAR(A729),1,1)),K$21:K728)*G$3,0)</f>
        <v>0</v>
      </c>
      <c r="J729" s="34">
        <f>SUM(I$21:I729)</f>
        <v>488.1401098901099</v>
      </c>
      <c r="K729" s="34">
        <f t="shared" si="58"/>
        <v>10374.14010989011</v>
      </c>
    </row>
    <row r="730" spans="1:11" x14ac:dyDescent="0.25">
      <c r="A730" s="20">
        <f t="shared" si="59"/>
        <v>40888</v>
      </c>
      <c r="B730" s="33">
        <f>_xlfn.IFNA(INDEX('Ein- und Auszahlungen'!B:B,MATCH(A730,'Ein- und Auszahlungen'!A:A,0)),0)</f>
        <v>0</v>
      </c>
      <c r="C730" s="34">
        <f t="shared" si="55"/>
        <v>1.4899679727143216</v>
      </c>
      <c r="D730" s="34">
        <f>SUM(C$21:C730)</f>
        <v>992.25616878728079</v>
      </c>
      <c r="E730" s="34">
        <f t="shared" si="56"/>
        <v>10878.256168787262</v>
      </c>
      <c r="F730" s="34">
        <f>IF(AND(OR(MONTH(A730) = MONTH(A$21), MONTH(A730) = MOD(MONTH(A$21)+6, 12)), DAY(A730) = DAY(A$21)),AVERAGEIF(A$21:A729,"&gt;"&amp; A730 - _xlfn.DAYS(A730,DATE(YEAR(A730),MONTH(A730)-6,DAY(A730))),H$21:H729)*G$3/2,0)</f>
        <v>0</v>
      </c>
      <c r="G730" s="34">
        <f>SUM(F$21:F730)</f>
        <v>747.15462431693913</v>
      </c>
      <c r="H730" s="34">
        <f t="shared" si="57"/>
        <v>10633.15462431694</v>
      </c>
      <c r="I730" s="34">
        <f>IF(AND(MONTH(A730) = MONTH(A$21), DAY(A730) = DAY(A$21)),AVERAGEIF(A$21:A729,"&gt;"&amp; A730 - _xlfn.DAYS(DATE(YEAR(A730)+1,1,1),DATE(YEAR(A730),1,1)),K$21:K729)*G$3,0)</f>
        <v>0</v>
      </c>
      <c r="J730" s="34">
        <f>SUM(I$21:I730)</f>
        <v>488.1401098901099</v>
      </c>
      <c r="K730" s="34">
        <f t="shared" si="58"/>
        <v>10374.14010989011</v>
      </c>
    </row>
    <row r="731" spans="1:11" x14ac:dyDescent="0.25">
      <c r="A731" s="20">
        <f t="shared" si="59"/>
        <v>40889</v>
      </c>
      <c r="B731" s="33">
        <f>_xlfn.IFNA(INDEX('Ein- und Auszahlungen'!B:B,MATCH(A731,'Ein- und Auszahlungen'!A:A,0)),0)</f>
        <v>0</v>
      </c>
      <c r="C731" s="34">
        <f t="shared" si="55"/>
        <v>1.4901720779160634</v>
      </c>
      <c r="D731" s="34">
        <f>SUM(C$21:C731)</f>
        <v>993.74634086519688</v>
      </c>
      <c r="E731" s="34">
        <f t="shared" si="56"/>
        <v>10879.746340865178</v>
      </c>
      <c r="F731" s="34">
        <f>IF(AND(OR(MONTH(A731) = MONTH(A$21), MONTH(A731) = MOD(MONTH(A$21)+6, 12)), DAY(A731) = DAY(A$21)),AVERAGEIF(A$21:A730,"&gt;"&amp; A731 - _xlfn.DAYS(A731,DATE(YEAR(A731),MONTH(A731)-6,DAY(A731))),H$21:H730)*G$3/2,0)</f>
        <v>0</v>
      </c>
      <c r="G731" s="34">
        <f>SUM(F$21:F731)</f>
        <v>747.15462431693913</v>
      </c>
      <c r="H731" s="34">
        <f t="shared" si="57"/>
        <v>10633.15462431694</v>
      </c>
      <c r="I731" s="34">
        <f>IF(AND(MONTH(A731) = MONTH(A$21), DAY(A731) = DAY(A$21)),AVERAGEIF(A$21:A730,"&gt;"&amp; A731 - _xlfn.DAYS(DATE(YEAR(A731)+1,1,1),DATE(YEAR(A731),1,1)),K$21:K730)*G$3,0)</f>
        <v>0</v>
      </c>
      <c r="J731" s="34">
        <f>SUM(I$21:I731)</f>
        <v>488.1401098901099</v>
      </c>
      <c r="K731" s="34">
        <f t="shared" si="58"/>
        <v>10374.14010989011</v>
      </c>
    </row>
    <row r="732" spans="1:11" x14ac:dyDescent="0.25">
      <c r="A732" s="20">
        <f t="shared" si="59"/>
        <v>40890</v>
      </c>
      <c r="B732" s="33">
        <f>_xlfn.IFNA(INDEX('Ein- und Auszahlungen'!B:B,MATCH(A732,'Ein- und Auszahlungen'!A:A,0)),0)</f>
        <v>0</v>
      </c>
      <c r="C732" s="34">
        <f t="shared" si="55"/>
        <v>1.4903762110774217</v>
      </c>
      <c r="D732" s="34">
        <f>SUM(C$21:C732)</f>
        <v>995.23671707627432</v>
      </c>
      <c r="E732" s="34">
        <f t="shared" si="56"/>
        <v>10881.236717076255</v>
      </c>
      <c r="F732" s="34">
        <f>IF(AND(OR(MONTH(A732) = MONTH(A$21), MONTH(A732) = MOD(MONTH(A$21)+6, 12)), DAY(A732) = DAY(A$21)),AVERAGEIF(A$21:A731,"&gt;"&amp; A732 - _xlfn.DAYS(A732,DATE(YEAR(A732),MONTH(A732)-6,DAY(A732))),H$21:H731)*G$3/2,0)</f>
        <v>0</v>
      </c>
      <c r="G732" s="34">
        <f>SUM(F$21:F732)</f>
        <v>747.15462431693913</v>
      </c>
      <c r="H732" s="34">
        <f t="shared" si="57"/>
        <v>10633.15462431694</v>
      </c>
      <c r="I732" s="34">
        <f>IF(AND(MONTH(A732) = MONTH(A$21), DAY(A732) = DAY(A$21)),AVERAGEIF(A$21:A731,"&gt;"&amp; A732 - _xlfn.DAYS(DATE(YEAR(A732)+1,1,1),DATE(YEAR(A732),1,1)),K$21:K731)*G$3,0)</f>
        <v>0</v>
      </c>
      <c r="J732" s="34">
        <f>SUM(I$21:I732)</f>
        <v>488.1401098901099</v>
      </c>
      <c r="K732" s="34">
        <f t="shared" si="58"/>
        <v>10374.14010989011</v>
      </c>
    </row>
    <row r="733" spans="1:11" x14ac:dyDescent="0.25">
      <c r="A733" s="20">
        <f t="shared" si="59"/>
        <v>40891</v>
      </c>
      <c r="B733" s="33">
        <f>_xlfn.IFNA(INDEX('Ein- und Auszahlungen'!B:B,MATCH(A733,'Ein- und Auszahlungen'!A:A,0)),0)</f>
        <v>0</v>
      </c>
      <c r="C733" s="34">
        <f t="shared" si="55"/>
        <v>1.4905803722022268</v>
      </c>
      <c r="D733" s="34">
        <f>SUM(C$21:C733)</f>
        <v>996.72729744847652</v>
      </c>
      <c r="E733" s="34">
        <f t="shared" si="56"/>
        <v>10882.727297448459</v>
      </c>
      <c r="F733" s="34">
        <f>IF(AND(OR(MONTH(A733) = MONTH(A$21), MONTH(A733) = MOD(MONTH(A$21)+6, 12)), DAY(A733) = DAY(A$21)),AVERAGEIF(A$21:A732,"&gt;"&amp; A733 - _xlfn.DAYS(A733,DATE(YEAR(A733),MONTH(A733)-6,DAY(A733))),H$21:H732)*G$3/2,0)</f>
        <v>0</v>
      </c>
      <c r="G733" s="34">
        <f>SUM(F$21:F733)</f>
        <v>747.15462431693913</v>
      </c>
      <c r="H733" s="34">
        <f t="shared" si="57"/>
        <v>10633.15462431694</v>
      </c>
      <c r="I733" s="34">
        <f>IF(AND(MONTH(A733) = MONTH(A$21), DAY(A733) = DAY(A$21)),AVERAGEIF(A$21:A732,"&gt;"&amp; A733 - _xlfn.DAYS(DATE(YEAR(A733)+1,1,1),DATE(YEAR(A733),1,1)),K$21:K732)*G$3,0)</f>
        <v>0</v>
      </c>
      <c r="J733" s="34">
        <f>SUM(I$21:I733)</f>
        <v>488.1401098901099</v>
      </c>
      <c r="K733" s="34">
        <f t="shared" si="58"/>
        <v>10374.14010989011</v>
      </c>
    </row>
    <row r="734" spans="1:11" x14ac:dyDescent="0.25">
      <c r="A734" s="20">
        <f t="shared" si="59"/>
        <v>40892</v>
      </c>
      <c r="B734" s="33">
        <f>_xlfn.IFNA(INDEX('Ein- und Auszahlungen'!B:B,MATCH(A734,'Ein- und Auszahlungen'!A:A,0)),0)</f>
        <v>0</v>
      </c>
      <c r="C734" s="34">
        <f t="shared" si="55"/>
        <v>1.4907845612943096</v>
      </c>
      <c r="D734" s="34">
        <f>SUM(C$21:C734)</f>
        <v>998.2180820097708</v>
      </c>
      <c r="E734" s="34">
        <f t="shared" si="56"/>
        <v>10884.218082009753</v>
      </c>
      <c r="F734" s="34">
        <f>IF(AND(OR(MONTH(A734) = MONTH(A$21), MONTH(A734) = MOD(MONTH(A$21)+6, 12)), DAY(A734) = DAY(A$21)),AVERAGEIF(A$21:A733,"&gt;"&amp; A734 - _xlfn.DAYS(A734,DATE(YEAR(A734),MONTH(A734)-6,DAY(A734))),H$21:H733)*G$3/2,0)</f>
        <v>0</v>
      </c>
      <c r="G734" s="34">
        <f>SUM(F$21:F734)</f>
        <v>747.15462431693913</v>
      </c>
      <c r="H734" s="34">
        <f t="shared" si="57"/>
        <v>10633.15462431694</v>
      </c>
      <c r="I734" s="34">
        <f>IF(AND(MONTH(A734) = MONTH(A$21), DAY(A734) = DAY(A$21)),AVERAGEIF(A$21:A733,"&gt;"&amp; A734 - _xlfn.DAYS(DATE(YEAR(A734)+1,1,1),DATE(YEAR(A734),1,1)),K$21:K733)*G$3,0)</f>
        <v>0</v>
      </c>
      <c r="J734" s="34">
        <f>SUM(I$21:I734)</f>
        <v>488.1401098901099</v>
      </c>
      <c r="K734" s="34">
        <f t="shared" si="58"/>
        <v>10374.14010989011</v>
      </c>
    </row>
    <row r="735" spans="1:11" x14ac:dyDescent="0.25">
      <c r="A735" s="20">
        <f t="shared" si="59"/>
        <v>40893</v>
      </c>
      <c r="B735" s="33">
        <f>_xlfn.IFNA(INDEX('Ein- und Auszahlungen'!B:B,MATCH(A735,'Ein- und Auszahlungen'!A:A,0)),0)</f>
        <v>0</v>
      </c>
      <c r="C735" s="34">
        <f t="shared" si="55"/>
        <v>1.4909887783575007</v>
      </c>
      <c r="D735" s="34">
        <f>SUM(C$21:C735)</f>
        <v>999.70907078812832</v>
      </c>
      <c r="E735" s="34">
        <f t="shared" si="56"/>
        <v>10885.709070788111</v>
      </c>
      <c r="F735" s="34">
        <f>IF(AND(OR(MONTH(A735) = MONTH(A$21), MONTH(A735) = MOD(MONTH(A$21)+6, 12)), DAY(A735) = DAY(A$21)),AVERAGEIF(A$21:A734,"&gt;"&amp; A735 - _xlfn.DAYS(A735,DATE(YEAR(A735),MONTH(A735)-6,DAY(A735))),H$21:H734)*G$3/2,0)</f>
        <v>0</v>
      </c>
      <c r="G735" s="34">
        <f>SUM(F$21:F735)</f>
        <v>747.15462431693913</v>
      </c>
      <c r="H735" s="34">
        <f t="shared" si="57"/>
        <v>10633.15462431694</v>
      </c>
      <c r="I735" s="34">
        <f>IF(AND(MONTH(A735) = MONTH(A$21), DAY(A735) = DAY(A$21)),AVERAGEIF(A$21:A734,"&gt;"&amp; A735 - _xlfn.DAYS(DATE(YEAR(A735)+1,1,1),DATE(YEAR(A735),1,1)),K$21:K734)*G$3,0)</f>
        <v>0</v>
      </c>
      <c r="J735" s="34">
        <f>SUM(I$21:I735)</f>
        <v>488.1401098901099</v>
      </c>
      <c r="K735" s="34">
        <f t="shared" si="58"/>
        <v>10374.14010989011</v>
      </c>
    </row>
    <row r="736" spans="1:11" x14ac:dyDescent="0.25">
      <c r="A736" s="20">
        <f t="shared" si="59"/>
        <v>40894</v>
      </c>
      <c r="B736" s="33">
        <f>_xlfn.IFNA(INDEX('Ein- und Auszahlungen'!B:B,MATCH(A736,'Ein- und Auszahlungen'!A:A,0)),0)</f>
        <v>0</v>
      </c>
      <c r="C736" s="34">
        <f t="shared" si="55"/>
        <v>1.4911930233956316</v>
      </c>
      <c r="D736" s="34">
        <f>SUM(C$21:C736)</f>
        <v>1001.200263811524</v>
      </c>
      <c r="E736" s="34">
        <f t="shared" si="56"/>
        <v>10887.200263811506</v>
      </c>
      <c r="F736" s="34">
        <f>IF(AND(OR(MONTH(A736) = MONTH(A$21), MONTH(A736) = MOD(MONTH(A$21)+6, 12)), DAY(A736) = DAY(A$21)),AVERAGEIF(A$21:A735,"&gt;"&amp; A736 - _xlfn.DAYS(A736,DATE(YEAR(A736),MONTH(A736)-6,DAY(A736))),H$21:H735)*G$3/2,0)</f>
        <v>0</v>
      </c>
      <c r="G736" s="34">
        <f>SUM(F$21:F736)</f>
        <v>747.15462431693913</v>
      </c>
      <c r="H736" s="34">
        <f t="shared" si="57"/>
        <v>10633.15462431694</v>
      </c>
      <c r="I736" s="34">
        <f>IF(AND(MONTH(A736) = MONTH(A$21), DAY(A736) = DAY(A$21)),AVERAGEIF(A$21:A735,"&gt;"&amp; A736 - _xlfn.DAYS(DATE(YEAR(A736)+1,1,1),DATE(YEAR(A736),1,1)),K$21:K735)*G$3,0)</f>
        <v>0</v>
      </c>
      <c r="J736" s="34">
        <f>SUM(I$21:I736)</f>
        <v>488.1401098901099</v>
      </c>
      <c r="K736" s="34">
        <f t="shared" si="58"/>
        <v>10374.14010989011</v>
      </c>
    </row>
    <row r="737" spans="1:11" x14ac:dyDescent="0.25">
      <c r="A737" s="20">
        <f t="shared" si="59"/>
        <v>40895</v>
      </c>
      <c r="B737" s="33">
        <f>_xlfn.IFNA(INDEX('Ein- und Auszahlungen'!B:B,MATCH(A737,'Ein- und Auszahlungen'!A:A,0)),0)</f>
        <v>0</v>
      </c>
      <c r="C737" s="34">
        <f t="shared" si="55"/>
        <v>1.4913972964125353</v>
      </c>
      <c r="D737" s="34">
        <f>SUM(C$21:C737)</f>
        <v>1002.6916611079365</v>
      </c>
      <c r="E737" s="34">
        <f t="shared" si="56"/>
        <v>10888.69166110792</v>
      </c>
      <c r="F737" s="34">
        <f>IF(AND(OR(MONTH(A737) = MONTH(A$21), MONTH(A737) = MOD(MONTH(A$21)+6, 12)), DAY(A737) = DAY(A$21)),AVERAGEIF(A$21:A736,"&gt;"&amp; A737 - _xlfn.DAYS(A737,DATE(YEAR(A737),MONTH(A737)-6,DAY(A737))),H$21:H736)*G$3/2,0)</f>
        <v>0</v>
      </c>
      <c r="G737" s="34">
        <f>SUM(F$21:F737)</f>
        <v>747.15462431693913</v>
      </c>
      <c r="H737" s="34">
        <f t="shared" si="57"/>
        <v>10633.15462431694</v>
      </c>
      <c r="I737" s="34">
        <f>IF(AND(MONTH(A737) = MONTH(A$21), DAY(A737) = DAY(A$21)),AVERAGEIF(A$21:A736,"&gt;"&amp; A737 - _xlfn.DAYS(DATE(YEAR(A737)+1,1,1),DATE(YEAR(A737),1,1)),K$21:K736)*G$3,0)</f>
        <v>0</v>
      </c>
      <c r="J737" s="34">
        <f>SUM(I$21:I737)</f>
        <v>488.1401098901099</v>
      </c>
      <c r="K737" s="34">
        <f t="shared" si="58"/>
        <v>10374.14010989011</v>
      </c>
    </row>
    <row r="738" spans="1:11" x14ac:dyDescent="0.25">
      <c r="A738" s="20">
        <f t="shared" si="59"/>
        <v>40896</v>
      </c>
      <c r="B738" s="33">
        <f>_xlfn.IFNA(INDEX('Ein- und Auszahlungen'!B:B,MATCH(A738,'Ein- und Auszahlungen'!A:A,0)),0)</f>
        <v>0</v>
      </c>
      <c r="C738" s="34">
        <f t="shared" si="55"/>
        <v>1.491601597412044</v>
      </c>
      <c r="D738" s="34">
        <f>SUM(C$21:C738)</f>
        <v>1004.1832627053485</v>
      </c>
      <c r="E738" s="34">
        <f t="shared" si="56"/>
        <v>10890.183262705332</v>
      </c>
      <c r="F738" s="34">
        <f>IF(AND(OR(MONTH(A738) = MONTH(A$21), MONTH(A738) = MOD(MONTH(A$21)+6, 12)), DAY(A738) = DAY(A$21)),AVERAGEIF(A$21:A737,"&gt;"&amp; A738 - _xlfn.DAYS(A738,DATE(YEAR(A738),MONTH(A738)-6,DAY(A738))),H$21:H737)*G$3/2,0)</f>
        <v>0</v>
      </c>
      <c r="G738" s="34">
        <f>SUM(F$21:F738)</f>
        <v>747.15462431693913</v>
      </c>
      <c r="H738" s="34">
        <f t="shared" si="57"/>
        <v>10633.15462431694</v>
      </c>
      <c r="I738" s="34">
        <f>IF(AND(MONTH(A738) = MONTH(A$21), DAY(A738) = DAY(A$21)),AVERAGEIF(A$21:A737,"&gt;"&amp; A738 - _xlfn.DAYS(DATE(YEAR(A738)+1,1,1),DATE(YEAR(A738),1,1)),K$21:K737)*G$3,0)</f>
        <v>0</v>
      </c>
      <c r="J738" s="34">
        <f>SUM(I$21:I738)</f>
        <v>488.1401098901099</v>
      </c>
      <c r="K738" s="34">
        <f t="shared" si="58"/>
        <v>10374.14010989011</v>
      </c>
    </row>
    <row r="739" spans="1:11" x14ac:dyDescent="0.25">
      <c r="A739" s="20">
        <f t="shared" si="59"/>
        <v>40897</v>
      </c>
      <c r="B739" s="33">
        <f>_xlfn.IFNA(INDEX('Ein- und Auszahlungen'!B:B,MATCH(A739,'Ein- und Auszahlungen'!A:A,0)),0)</f>
        <v>0</v>
      </c>
      <c r="C739" s="34">
        <f t="shared" si="55"/>
        <v>1.4918059263979906</v>
      </c>
      <c r="D739" s="34">
        <f>SUM(C$21:C739)</f>
        <v>1005.6750686317465</v>
      </c>
      <c r="E739" s="34">
        <f t="shared" si="56"/>
        <v>10891.67506863173</v>
      </c>
      <c r="F739" s="34">
        <f>IF(AND(OR(MONTH(A739) = MONTH(A$21), MONTH(A739) = MOD(MONTH(A$21)+6, 12)), DAY(A739) = DAY(A$21)),AVERAGEIF(A$21:A738,"&gt;"&amp; A739 - _xlfn.DAYS(A739,DATE(YEAR(A739),MONTH(A739)-6,DAY(A739))),H$21:H738)*G$3/2,0)</f>
        <v>0</v>
      </c>
      <c r="G739" s="34">
        <f>SUM(F$21:F739)</f>
        <v>747.15462431693913</v>
      </c>
      <c r="H739" s="34">
        <f t="shared" si="57"/>
        <v>10633.15462431694</v>
      </c>
      <c r="I739" s="34">
        <f>IF(AND(MONTH(A739) = MONTH(A$21), DAY(A739) = DAY(A$21)),AVERAGEIF(A$21:A738,"&gt;"&amp; A739 - _xlfn.DAYS(DATE(YEAR(A739)+1,1,1),DATE(YEAR(A739),1,1)),K$21:K738)*G$3,0)</f>
        <v>0</v>
      </c>
      <c r="J739" s="34">
        <f>SUM(I$21:I739)</f>
        <v>488.1401098901099</v>
      </c>
      <c r="K739" s="34">
        <f t="shared" si="58"/>
        <v>10374.14010989011</v>
      </c>
    </row>
    <row r="740" spans="1:11" x14ac:dyDescent="0.25">
      <c r="A740" s="20">
        <f t="shared" si="59"/>
        <v>40898</v>
      </c>
      <c r="B740" s="33">
        <f>_xlfn.IFNA(INDEX('Ein- und Auszahlungen'!B:B,MATCH(A740,'Ein- und Auszahlungen'!A:A,0)),0)</f>
        <v>0</v>
      </c>
      <c r="C740" s="34">
        <f t="shared" si="55"/>
        <v>1.4920102833742095</v>
      </c>
      <c r="D740" s="34">
        <f>SUM(C$21:C740)</f>
        <v>1007.1670789151207</v>
      </c>
      <c r="E740" s="34">
        <f t="shared" si="56"/>
        <v>10893.167078915105</v>
      </c>
      <c r="F740" s="34">
        <f>IF(AND(OR(MONTH(A740) = MONTH(A$21), MONTH(A740) = MOD(MONTH(A$21)+6, 12)), DAY(A740) = DAY(A$21)),AVERAGEIF(A$21:A739,"&gt;"&amp; A740 - _xlfn.DAYS(A740,DATE(YEAR(A740),MONTH(A740)-6,DAY(A740))),H$21:H739)*G$3/2,0)</f>
        <v>0</v>
      </c>
      <c r="G740" s="34">
        <f>SUM(F$21:F740)</f>
        <v>747.15462431693913</v>
      </c>
      <c r="H740" s="34">
        <f t="shared" si="57"/>
        <v>10633.15462431694</v>
      </c>
      <c r="I740" s="34">
        <f>IF(AND(MONTH(A740) = MONTH(A$21), DAY(A740) = DAY(A$21)),AVERAGEIF(A$21:A739,"&gt;"&amp; A740 - _xlfn.DAYS(DATE(YEAR(A740)+1,1,1),DATE(YEAR(A740),1,1)),K$21:K739)*G$3,0)</f>
        <v>0</v>
      </c>
      <c r="J740" s="34">
        <f>SUM(I$21:I740)</f>
        <v>488.1401098901099</v>
      </c>
      <c r="K740" s="34">
        <f t="shared" si="58"/>
        <v>10374.14010989011</v>
      </c>
    </row>
    <row r="741" spans="1:11" x14ac:dyDescent="0.25">
      <c r="A741" s="20">
        <f t="shared" si="59"/>
        <v>40899</v>
      </c>
      <c r="B741" s="33">
        <f>_xlfn.IFNA(INDEX('Ein- und Auszahlungen'!B:B,MATCH(A741,'Ein- und Auszahlungen'!A:A,0)),0)</f>
        <v>0</v>
      </c>
      <c r="C741" s="34">
        <f t="shared" si="55"/>
        <v>1.492214668344535</v>
      </c>
      <c r="D741" s="34">
        <f>SUM(C$21:C741)</f>
        <v>1008.6592935834652</v>
      </c>
      <c r="E741" s="34">
        <f t="shared" si="56"/>
        <v>10894.659293583449</v>
      </c>
      <c r="F741" s="34">
        <f>IF(AND(OR(MONTH(A741) = MONTH(A$21), MONTH(A741) = MOD(MONTH(A$21)+6, 12)), DAY(A741) = DAY(A$21)),AVERAGEIF(A$21:A740,"&gt;"&amp; A741 - _xlfn.DAYS(A741,DATE(YEAR(A741),MONTH(A741)-6,DAY(A741))),H$21:H740)*G$3/2,0)</f>
        <v>0</v>
      </c>
      <c r="G741" s="34">
        <f>SUM(F$21:F741)</f>
        <v>747.15462431693913</v>
      </c>
      <c r="H741" s="34">
        <f t="shared" si="57"/>
        <v>10633.15462431694</v>
      </c>
      <c r="I741" s="34">
        <f>IF(AND(MONTH(A741) = MONTH(A$21), DAY(A741) = DAY(A$21)),AVERAGEIF(A$21:A740,"&gt;"&amp; A741 - _xlfn.DAYS(DATE(YEAR(A741)+1,1,1),DATE(YEAR(A741),1,1)),K$21:K740)*G$3,0)</f>
        <v>0</v>
      </c>
      <c r="J741" s="34">
        <f>SUM(I$21:I741)</f>
        <v>488.1401098901099</v>
      </c>
      <c r="K741" s="34">
        <f t="shared" si="58"/>
        <v>10374.14010989011</v>
      </c>
    </row>
    <row r="742" spans="1:11" x14ac:dyDescent="0.25">
      <c r="A742" s="20">
        <f t="shared" si="59"/>
        <v>40900</v>
      </c>
      <c r="B742" s="33">
        <f>_xlfn.IFNA(INDEX('Ein- und Auszahlungen'!B:B,MATCH(A742,'Ein- und Auszahlungen'!A:A,0)),0)</f>
        <v>0</v>
      </c>
      <c r="C742" s="34">
        <f t="shared" si="55"/>
        <v>1.4924190813128013</v>
      </c>
      <c r="D742" s="34">
        <f>SUM(C$21:C742)</f>
        <v>1010.1517126647781</v>
      </c>
      <c r="E742" s="34">
        <f t="shared" si="56"/>
        <v>10896.151712664761</v>
      </c>
      <c r="F742" s="34">
        <f>IF(AND(OR(MONTH(A742) = MONTH(A$21), MONTH(A742) = MOD(MONTH(A$21)+6, 12)), DAY(A742) = DAY(A$21)),AVERAGEIF(A$21:A741,"&gt;"&amp; A742 - _xlfn.DAYS(A742,DATE(YEAR(A742),MONTH(A742)-6,DAY(A742))),H$21:H741)*G$3/2,0)</f>
        <v>0</v>
      </c>
      <c r="G742" s="34">
        <f>SUM(F$21:F742)</f>
        <v>747.15462431693913</v>
      </c>
      <c r="H742" s="34">
        <f t="shared" si="57"/>
        <v>10633.15462431694</v>
      </c>
      <c r="I742" s="34">
        <f>IF(AND(MONTH(A742) = MONTH(A$21), DAY(A742) = DAY(A$21)),AVERAGEIF(A$21:A741,"&gt;"&amp; A742 - _xlfn.DAYS(DATE(YEAR(A742)+1,1,1),DATE(YEAR(A742),1,1)),K$21:K741)*G$3,0)</f>
        <v>0</v>
      </c>
      <c r="J742" s="34">
        <f>SUM(I$21:I742)</f>
        <v>488.1401098901099</v>
      </c>
      <c r="K742" s="34">
        <f t="shared" si="58"/>
        <v>10374.14010989011</v>
      </c>
    </row>
    <row r="743" spans="1:11" x14ac:dyDescent="0.25">
      <c r="A743" s="20">
        <f t="shared" si="59"/>
        <v>40901</v>
      </c>
      <c r="B743" s="33">
        <f>_xlfn.IFNA(INDEX('Ein- und Auszahlungen'!B:B,MATCH(A743,'Ein- und Auszahlungen'!A:A,0)),0)</f>
        <v>0</v>
      </c>
      <c r="C743" s="34">
        <f t="shared" si="55"/>
        <v>1.4926235222828441</v>
      </c>
      <c r="D743" s="34">
        <f>SUM(C$21:C743)</f>
        <v>1011.644336187061</v>
      </c>
      <c r="E743" s="34">
        <f t="shared" si="56"/>
        <v>10897.644336187044</v>
      </c>
      <c r="F743" s="34">
        <f>IF(AND(OR(MONTH(A743) = MONTH(A$21), MONTH(A743) = MOD(MONTH(A$21)+6, 12)), DAY(A743) = DAY(A$21)),AVERAGEIF(A$21:A742,"&gt;"&amp; A743 - _xlfn.DAYS(A743,DATE(YEAR(A743),MONTH(A743)-6,DAY(A743))),H$21:H742)*G$3/2,0)</f>
        <v>0</v>
      </c>
      <c r="G743" s="34">
        <f>SUM(F$21:F743)</f>
        <v>747.15462431693913</v>
      </c>
      <c r="H743" s="34">
        <f t="shared" si="57"/>
        <v>10633.15462431694</v>
      </c>
      <c r="I743" s="34">
        <f>IF(AND(MONTH(A743) = MONTH(A$21), DAY(A743) = DAY(A$21)),AVERAGEIF(A$21:A742,"&gt;"&amp; A743 - _xlfn.DAYS(DATE(YEAR(A743)+1,1,1),DATE(YEAR(A743),1,1)),K$21:K742)*G$3,0)</f>
        <v>0</v>
      </c>
      <c r="J743" s="34">
        <f>SUM(I$21:I743)</f>
        <v>488.1401098901099</v>
      </c>
      <c r="K743" s="34">
        <f t="shared" si="58"/>
        <v>10374.14010989011</v>
      </c>
    </row>
    <row r="744" spans="1:11" x14ac:dyDescent="0.25">
      <c r="A744" s="20">
        <f t="shared" si="59"/>
        <v>40902</v>
      </c>
      <c r="B744" s="33">
        <f>_xlfn.IFNA(INDEX('Ein- und Auszahlungen'!B:B,MATCH(A744,'Ein- und Auszahlungen'!A:A,0)),0)</f>
        <v>0</v>
      </c>
      <c r="C744" s="34">
        <f t="shared" si="55"/>
        <v>1.4928279912584994</v>
      </c>
      <c r="D744" s="34">
        <f>SUM(C$21:C744)</f>
        <v>1013.1371641783195</v>
      </c>
      <c r="E744" s="34">
        <f t="shared" si="56"/>
        <v>10899.137164178303</v>
      </c>
      <c r="F744" s="34">
        <f>IF(AND(OR(MONTH(A744) = MONTH(A$21), MONTH(A744) = MOD(MONTH(A$21)+6, 12)), DAY(A744) = DAY(A$21)),AVERAGEIF(A$21:A743,"&gt;"&amp; A744 - _xlfn.DAYS(A744,DATE(YEAR(A744),MONTH(A744)-6,DAY(A744))),H$21:H743)*G$3/2,0)</f>
        <v>0</v>
      </c>
      <c r="G744" s="34">
        <f>SUM(F$21:F744)</f>
        <v>747.15462431693913</v>
      </c>
      <c r="H744" s="34">
        <f t="shared" si="57"/>
        <v>10633.15462431694</v>
      </c>
      <c r="I744" s="34">
        <f>IF(AND(MONTH(A744) = MONTH(A$21), DAY(A744) = DAY(A$21)),AVERAGEIF(A$21:A743,"&gt;"&amp; A744 - _xlfn.DAYS(DATE(YEAR(A744)+1,1,1),DATE(YEAR(A744),1,1)),K$21:K743)*G$3,0)</f>
        <v>0</v>
      </c>
      <c r="J744" s="34">
        <f>SUM(I$21:I744)</f>
        <v>488.1401098901099</v>
      </c>
      <c r="K744" s="34">
        <f t="shared" si="58"/>
        <v>10374.14010989011</v>
      </c>
    </row>
    <row r="745" spans="1:11" x14ac:dyDescent="0.25">
      <c r="A745" s="20">
        <f t="shared" si="59"/>
        <v>40903</v>
      </c>
      <c r="B745" s="33">
        <f>_xlfn.IFNA(INDEX('Ein- und Auszahlungen'!B:B,MATCH(A745,'Ein- und Auszahlungen'!A:A,0)),0)</f>
        <v>0</v>
      </c>
      <c r="C745" s="34">
        <f t="shared" si="55"/>
        <v>1.4930324882436032</v>
      </c>
      <c r="D745" s="34">
        <f>SUM(C$21:C745)</f>
        <v>1014.6301966665631</v>
      </c>
      <c r="E745" s="34">
        <f t="shared" si="56"/>
        <v>10900.630196666547</v>
      </c>
      <c r="F745" s="34">
        <f>IF(AND(OR(MONTH(A745) = MONTH(A$21), MONTH(A745) = MOD(MONTH(A$21)+6, 12)), DAY(A745) = DAY(A$21)),AVERAGEIF(A$21:A744,"&gt;"&amp; A745 - _xlfn.DAYS(A745,DATE(YEAR(A745),MONTH(A745)-6,DAY(A745))),H$21:H744)*G$3/2,0)</f>
        <v>0</v>
      </c>
      <c r="G745" s="34">
        <f>SUM(F$21:F745)</f>
        <v>747.15462431693913</v>
      </c>
      <c r="H745" s="34">
        <f t="shared" si="57"/>
        <v>10633.15462431694</v>
      </c>
      <c r="I745" s="34">
        <f>IF(AND(MONTH(A745) = MONTH(A$21), DAY(A745) = DAY(A$21)),AVERAGEIF(A$21:A744,"&gt;"&amp; A745 - _xlfn.DAYS(DATE(YEAR(A745)+1,1,1),DATE(YEAR(A745),1,1)),K$21:K744)*G$3,0)</f>
        <v>0</v>
      </c>
      <c r="J745" s="34">
        <f>SUM(I$21:I745)</f>
        <v>488.1401098901099</v>
      </c>
      <c r="K745" s="34">
        <f t="shared" si="58"/>
        <v>10374.14010989011</v>
      </c>
    </row>
    <row r="746" spans="1:11" x14ac:dyDescent="0.25">
      <c r="A746" s="20">
        <f t="shared" si="59"/>
        <v>40904</v>
      </c>
      <c r="B746" s="33">
        <f>_xlfn.IFNA(INDEX('Ein- und Auszahlungen'!B:B,MATCH(A746,'Ein- und Auszahlungen'!A:A,0)),0)</f>
        <v>0</v>
      </c>
      <c r="C746" s="34">
        <f t="shared" si="55"/>
        <v>1.4932370132419928</v>
      </c>
      <c r="D746" s="34">
        <f>SUM(C$21:C746)</f>
        <v>1016.1234336798051</v>
      </c>
      <c r="E746" s="34">
        <f t="shared" si="56"/>
        <v>10902.12343367979</v>
      </c>
      <c r="F746" s="34">
        <f>IF(AND(OR(MONTH(A746) = MONTH(A$21), MONTH(A746) = MOD(MONTH(A$21)+6, 12)), DAY(A746) = DAY(A$21)),AVERAGEIF(A$21:A745,"&gt;"&amp; A746 - _xlfn.DAYS(A746,DATE(YEAR(A746),MONTH(A746)-6,DAY(A746))),H$21:H745)*G$3/2,0)</f>
        <v>0</v>
      </c>
      <c r="G746" s="34">
        <f>SUM(F$21:F746)</f>
        <v>747.15462431693913</v>
      </c>
      <c r="H746" s="34">
        <f t="shared" si="57"/>
        <v>10633.15462431694</v>
      </c>
      <c r="I746" s="34">
        <f>IF(AND(MONTH(A746) = MONTH(A$21), DAY(A746) = DAY(A$21)),AVERAGEIF(A$21:A745,"&gt;"&amp; A746 - _xlfn.DAYS(DATE(YEAR(A746)+1,1,1),DATE(YEAR(A746),1,1)),K$21:K745)*G$3,0)</f>
        <v>0</v>
      </c>
      <c r="J746" s="34">
        <f>SUM(I$21:I746)</f>
        <v>488.1401098901099</v>
      </c>
      <c r="K746" s="34">
        <f t="shared" si="58"/>
        <v>10374.14010989011</v>
      </c>
    </row>
    <row r="747" spans="1:11" x14ac:dyDescent="0.25">
      <c r="A747" s="20">
        <f t="shared" si="59"/>
        <v>40905</v>
      </c>
      <c r="B747" s="33">
        <f>_xlfn.IFNA(INDEX('Ein- und Auszahlungen'!B:B,MATCH(A747,'Ein- und Auszahlungen'!A:A,0)),0)</f>
        <v>0</v>
      </c>
      <c r="C747" s="34">
        <f t="shared" si="55"/>
        <v>1.4934415662575053</v>
      </c>
      <c r="D747" s="34">
        <f>SUM(C$21:C747)</f>
        <v>1017.6168752460626</v>
      </c>
      <c r="E747" s="34">
        <f t="shared" si="56"/>
        <v>10903.616875246047</v>
      </c>
      <c r="F747" s="34">
        <f>IF(AND(OR(MONTH(A747) = MONTH(A$21), MONTH(A747) = MOD(MONTH(A$21)+6, 12)), DAY(A747) = DAY(A$21)),AVERAGEIF(A$21:A746,"&gt;"&amp; A747 - _xlfn.DAYS(A747,DATE(YEAR(A747),MONTH(A747)-6,DAY(A747))),H$21:H746)*G$3/2,0)</f>
        <v>0</v>
      </c>
      <c r="G747" s="34">
        <f>SUM(F$21:F747)</f>
        <v>747.15462431693913</v>
      </c>
      <c r="H747" s="34">
        <f t="shared" si="57"/>
        <v>10633.15462431694</v>
      </c>
      <c r="I747" s="34">
        <f>IF(AND(MONTH(A747) = MONTH(A$21), DAY(A747) = DAY(A$21)),AVERAGEIF(A$21:A746,"&gt;"&amp; A747 - _xlfn.DAYS(DATE(YEAR(A747)+1,1,1),DATE(YEAR(A747),1,1)),K$21:K746)*G$3,0)</f>
        <v>0</v>
      </c>
      <c r="J747" s="34">
        <f>SUM(I$21:I747)</f>
        <v>488.1401098901099</v>
      </c>
      <c r="K747" s="34">
        <f t="shared" si="58"/>
        <v>10374.14010989011</v>
      </c>
    </row>
    <row r="748" spans="1:11" x14ac:dyDescent="0.25">
      <c r="A748" s="20">
        <f t="shared" si="59"/>
        <v>40906</v>
      </c>
      <c r="B748" s="33">
        <f>_xlfn.IFNA(INDEX('Ein- und Auszahlungen'!B:B,MATCH(A748,'Ein- und Auszahlungen'!A:A,0)),0)</f>
        <v>0</v>
      </c>
      <c r="C748" s="34">
        <f t="shared" si="55"/>
        <v>1.4936461472939793</v>
      </c>
      <c r="D748" s="34">
        <f>SUM(C$21:C748)</f>
        <v>1019.1105213933565</v>
      </c>
      <c r="E748" s="34">
        <f t="shared" si="56"/>
        <v>10905.110521393341</v>
      </c>
      <c r="F748" s="34">
        <f>IF(AND(OR(MONTH(A748) = MONTH(A$21), MONTH(A748) = MOD(MONTH(A$21)+6, 12)), DAY(A748) = DAY(A$21)),AVERAGEIF(A$21:A747,"&gt;"&amp; A748 - _xlfn.DAYS(A748,DATE(YEAR(A748),MONTH(A748)-6,DAY(A748))),H$21:H747)*G$3/2,0)</f>
        <v>0</v>
      </c>
      <c r="G748" s="34">
        <f>SUM(F$21:F748)</f>
        <v>747.15462431693913</v>
      </c>
      <c r="H748" s="34">
        <f t="shared" si="57"/>
        <v>10633.15462431694</v>
      </c>
      <c r="I748" s="34">
        <f>IF(AND(MONTH(A748) = MONTH(A$21), DAY(A748) = DAY(A$21)),AVERAGEIF(A$21:A747,"&gt;"&amp; A748 - _xlfn.DAYS(DATE(YEAR(A748)+1,1,1),DATE(YEAR(A748),1,1)),K$21:K747)*G$3,0)</f>
        <v>0</v>
      </c>
      <c r="J748" s="34">
        <f>SUM(I$21:I748)</f>
        <v>488.1401098901099</v>
      </c>
      <c r="K748" s="34">
        <f t="shared" si="58"/>
        <v>10374.14010989011</v>
      </c>
    </row>
    <row r="749" spans="1:11" x14ac:dyDescent="0.25">
      <c r="A749" s="20">
        <f t="shared" si="59"/>
        <v>40907</v>
      </c>
      <c r="B749" s="33">
        <f>_xlfn.IFNA(INDEX('Ein- und Auszahlungen'!B:B,MATCH(A749,'Ein- und Auszahlungen'!A:A,0)),0)</f>
        <v>0</v>
      </c>
      <c r="C749" s="34">
        <f t="shared" si="55"/>
        <v>1.4938507563552523</v>
      </c>
      <c r="D749" s="34">
        <f>SUM(C$21:C749)</f>
        <v>1020.6043721497118</v>
      </c>
      <c r="E749" s="34">
        <f t="shared" si="56"/>
        <v>10906.604372149695</v>
      </c>
      <c r="F749" s="34">
        <f>IF(AND(OR(MONTH(A749) = MONTH(A$21), MONTH(A749) = MOD(MONTH(A$21)+6, 12)), DAY(A749) = DAY(A$21)),AVERAGEIF(A$21:A748,"&gt;"&amp; A749 - _xlfn.DAYS(A749,DATE(YEAR(A749),MONTH(A749)-6,DAY(A749))),H$21:H748)*G$3/2,0)</f>
        <v>0</v>
      </c>
      <c r="G749" s="34">
        <f>SUM(F$21:F749)</f>
        <v>747.15462431693913</v>
      </c>
      <c r="H749" s="34">
        <f t="shared" si="57"/>
        <v>10633.15462431694</v>
      </c>
      <c r="I749" s="34">
        <f>IF(AND(MONTH(A749) = MONTH(A$21), DAY(A749) = DAY(A$21)),AVERAGEIF(A$21:A748,"&gt;"&amp; A749 - _xlfn.DAYS(DATE(YEAR(A749)+1,1,1),DATE(YEAR(A749),1,1)),K$21:K748)*G$3,0)</f>
        <v>0</v>
      </c>
      <c r="J749" s="34">
        <f>SUM(I$21:I749)</f>
        <v>488.1401098901099</v>
      </c>
      <c r="K749" s="34">
        <f t="shared" si="58"/>
        <v>10374.14010989011</v>
      </c>
    </row>
    <row r="750" spans="1:11" x14ac:dyDescent="0.25">
      <c r="A750" s="20">
        <f t="shared" si="59"/>
        <v>40908</v>
      </c>
      <c r="B750" s="33">
        <f>_xlfn.IFNA(INDEX('Ein- und Auszahlungen'!B:B,MATCH(A750,'Ein- und Auszahlungen'!A:A,0)),0)</f>
        <v>0</v>
      </c>
      <c r="C750" s="34">
        <f t="shared" si="55"/>
        <v>1.4940553934451637</v>
      </c>
      <c r="D750" s="34">
        <f>SUM(C$21:C750)</f>
        <v>1022.098427543157</v>
      </c>
      <c r="E750" s="34">
        <f t="shared" si="56"/>
        <v>10908.09842754314</v>
      </c>
      <c r="F750" s="34">
        <f>IF(AND(OR(MONTH(A750) = MONTH(A$21), MONTH(A750) = MOD(MONTH(A$21)+6, 12)), DAY(A750) = DAY(A$21)),AVERAGEIF(A$21:A749,"&gt;"&amp; A750 - _xlfn.DAYS(A750,DATE(YEAR(A750),MONTH(A750)-6,DAY(A750))),H$21:H749)*G$3/2,0)</f>
        <v>0</v>
      </c>
      <c r="G750" s="34">
        <f>SUM(F$21:F750)</f>
        <v>747.15462431693913</v>
      </c>
      <c r="H750" s="34">
        <f t="shared" si="57"/>
        <v>10633.15462431694</v>
      </c>
      <c r="I750" s="34">
        <f>IF(AND(MONTH(A750) = MONTH(A$21), DAY(A750) = DAY(A$21)),AVERAGEIF(A$21:A749,"&gt;"&amp; A750 - _xlfn.DAYS(DATE(YEAR(A750)+1,1,1),DATE(YEAR(A750),1,1)),K$21:K749)*G$3,0)</f>
        <v>0</v>
      </c>
      <c r="J750" s="34">
        <f>SUM(I$21:I750)</f>
        <v>488.1401098901099</v>
      </c>
      <c r="K750" s="34">
        <f t="shared" si="58"/>
        <v>10374.14010989011</v>
      </c>
    </row>
    <row r="751" spans="1:11" x14ac:dyDescent="0.25">
      <c r="A751" s="20">
        <f t="shared" ref="A751" si="60">A750+1</f>
        <v>40909</v>
      </c>
      <c r="B751" s="33">
        <f>_xlfn.IFNA(INDEX('Ein- und Auszahlungen'!B:B,MATCH(A751,'Ein- und Auszahlungen'!A:A,0)),0)</f>
        <v>0</v>
      </c>
      <c r="C751" s="34">
        <f t="shared" si="55"/>
        <v>1.4901773808119045</v>
      </c>
      <c r="D751" s="34">
        <f>SUM(C$21:C751)</f>
        <v>1023.5886049239689</v>
      </c>
      <c r="E751" s="34">
        <f t="shared" si="56"/>
        <v>10909.588604923953</v>
      </c>
      <c r="F751" s="34">
        <f>IF(AND(OR(MONTH(A751) = MONTH(A$21), MONTH(A751) = MOD(MONTH(A$21)+6, 12)), DAY(A751) = DAY(A$21)),AVERAGEIF(A$21:A750,"&gt;"&amp; A751 - _xlfn.DAYS(A751,DATE(YEAR(A751),MONTH(A751)-6,DAY(A751))),H$21:H750)*G$3/2,0)</f>
        <v>263.28788200136518</v>
      </c>
      <c r="G751" s="34">
        <f>SUM(F$21:F751)</f>
        <v>1010.4425063183044</v>
      </c>
      <c r="H751" s="34">
        <f t="shared" si="57"/>
        <v>10896.442506318304</v>
      </c>
      <c r="I751" s="34">
        <f>IF(AND(MONTH(A751) = MONTH(A$21), DAY(A751) = DAY(A$21)),AVERAGEIF(A$21:A750,"&gt;"&amp; A751 - _xlfn.DAYS(DATE(YEAR(A751)+1,1,1),DATE(YEAR(A751),1,1)),K$21:K750)*G$3,0)</f>
        <v>509.36180001505465</v>
      </c>
      <c r="J751" s="34">
        <f>SUM(I$21:I751)</f>
        <v>997.50190990516455</v>
      </c>
      <c r="K751" s="34">
        <f t="shared" si="58"/>
        <v>10883.501909905164</v>
      </c>
    </row>
  </sheetData>
  <conditionalFormatting sqref="B21:B104857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hyperlinks>
    <hyperlink ref="H7" location="'Ein- und Ausgänge'!A1" display="'Ein- und Ausgänge'!A1"/>
    <hyperlink ref="H7:I8" location="'Ein- und Auszahlungen'!A1" display="Ein- und Auszahlungen"/>
  </hyperlink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showGridLines="0" zoomScaleNormal="100" workbookViewId="0"/>
  </sheetViews>
  <sheetFormatPr baseColWidth="10" defaultColWidth="9.140625" defaultRowHeight="15" x14ac:dyDescent="0.25"/>
  <cols>
    <col min="1" max="1" width="26.85546875" customWidth="1"/>
    <col min="2" max="2" width="22.7109375" customWidth="1"/>
    <col min="6" max="6" width="12.85546875" customWidth="1"/>
    <col min="8" max="8" width="17.85546875" customWidth="1"/>
  </cols>
  <sheetData>
    <row r="2" spans="1:7" x14ac:dyDescent="0.25">
      <c r="A2" s="36" t="s">
        <v>17</v>
      </c>
      <c r="B2" s="36"/>
      <c r="C2" s="36"/>
      <c r="D2" s="36"/>
      <c r="E2" s="36"/>
      <c r="F2" s="36"/>
      <c r="G2" s="36"/>
    </row>
    <row r="4" spans="1:7" x14ac:dyDescent="0.25">
      <c r="A4" s="28" t="s">
        <v>0</v>
      </c>
      <c r="B4" s="28" t="s">
        <v>4</v>
      </c>
    </row>
    <row r="5" spans="1:7" x14ac:dyDescent="0.25">
      <c r="A5" s="35">
        <v>40364</v>
      </c>
      <c r="B5" s="31">
        <v>125</v>
      </c>
    </row>
    <row r="6" spans="1:7" x14ac:dyDescent="0.25">
      <c r="A6" s="35">
        <v>40424</v>
      </c>
      <c r="B6" s="31">
        <v>-385</v>
      </c>
    </row>
    <row r="7" spans="1:7" x14ac:dyDescent="0.25">
      <c r="A7" s="35">
        <v>40425</v>
      </c>
      <c r="B7" s="31">
        <v>-560</v>
      </c>
    </row>
    <row r="8" spans="1:7" x14ac:dyDescent="0.25">
      <c r="A8" s="35">
        <v>40524</v>
      </c>
      <c r="B8" s="31">
        <v>200</v>
      </c>
    </row>
    <row r="9" spans="1:7" x14ac:dyDescent="0.25">
      <c r="A9" s="35">
        <v>40544</v>
      </c>
      <c r="B9" s="31">
        <v>50</v>
      </c>
    </row>
    <row r="10" spans="1:7" x14ac:dyDescent="0.25">
      <c r="A10" s="35">
        <v>40634</v>
      </c>
      <c r="B10" s="31">
        <v>362</v>
      </c>
      <c r="D10" s="21"/>
      <c r="E10" t="s">
        <v>18</v>
      </c>
    </row>
    <row r="11" spans="1:7" x14ac:dyDescent="0.25">
      <c r="A11" s="35">
        <v>40694</v>
      </c>
      <c r="B11" s="31">
        <v>874</v>
      </c>
    </row>
    <row r="12" spans="1:7" x14ac:dyDescent="0.25">
      <c r="A12" s="35">
        <v>40695</v>
      </c>
      <c r="B12" s="31">
        <v>-900</v>
      </c>
    </row>
    <row r="13" spans="1:7" x14ac:dyDescent="0.25">
      <c r="A13" s="35">
        <v>40881</v>
      </c>
      <c r="B13" s="31">
        <v>120</v>
      </c>
    </row>
    <row r="14" spans="1:7" x14ac:dyDescent="0.25">
      <c r="A14" s="26"/>
      <c r="B14" s="16"/>
    </row>
    <row r="15" spans="1:7" x14ac:dyDescent="0.25">
      <c r="A15" s="24"/>
      <c r="B15" s="16"/>
    </row>
    <row r="16" spans="1:7" x14ac:dyDescent="0.25">
      <c r="A16" s="24"/>
      <c r="B16" s="16"/>
    </row>
    <row r="17" spans="1:2" x14ac:dyDescent="0.25">
      <c r="A17" s="24"/>
      <c r="B17" s="16"/>
    </row>
    <row r="18" spans="1:2" x14ac:dyDescent="0.25">
      <c r="A18" s="24"/>
      <c r="B18" s="16"/>
    </row>
    <row r="19" spans="1:2" x14ac:dyDescent="0.25">
      <c r="A19" s="24"/>
      <c r="B19" s="16"/>
    </row>
    <row r="20" spans="1:2" x14ac:dyDescent="0.25">
      <c r="A20" s="24"/>
      <c r="B20" s="16"/>
    </row>
    <row r="21" spans="1:2" x14ac:dyDescent="0.25">
      <c r="A21" s="24"/>
      <c r="B21" s="16"/>
    </row>
    <row r="22" spans="1:2" x14ac:dyDescent="0.25">
      <c r="A22" s="24"/>
      <c r="B22" s="16"/>
    </row>
    <row r="23" spans="1:2" x14ac:dyDescent="0.25">
      <c r="A23" s="24"/>
      <c r="B23" s="16"/>
    </row>
    <row r="24" spans="1:2" x14ac:dyDescent="0.25">
      <c r="A24" s="24"/>
      <c r="B24" s="16"/>
    </row>
    <row r="25" spans="1:2" x14ac:dyDescent="0.25">
      <c r="A25" s="24"/>
      <c r="B25" s="16"/>
    </row>
    <row r="26" spans="1:2" x14ac:dyDescent="0.25">
      <c r="A26" s="24"/>
      <c r="B26" s="16"/>
    </row>
    <row r="27" spans="1:2" x14ac:dyDescent="0.25">
      <c r="A27" s="24"/>
      <c r="B27" s="22"/>
    </row>
    <row r="28" spans="1:2" x14ac:dyDescent="0.25">
      <c r="A28" s="24"/>
      <c r="B28" s="16"/>
    </row>
    <row r="29" spans="1:2" x14ac:dyDescent="0.25">
      <c r="A29" s="27"/>
      <c r="B29" s="25"/>
    </row>
  </sheetData>
  <mergeCells count="1">
    <mergeCell ref="A2:G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Kapitalverzinsung</vt:lpstr>
      <vt:lpstr>Ein- und Auszahlungen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Sudak</dc:creator>
  <cp:lastModifiedBy>Timur Sudak</cp:lastModifiedBy>
  <dcterms:created xsi:type="dcterms:W3CDTF">2017-10-24T09:05:54Z</dcterms:created>
  <dcterms:modified xsi:type="dcterms:W3CDTF">2017-10-27T15:05:42Z</dcterms:modified>
</cp:coreProperties>
</file>