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a269a6260c8c48/Coding/Global Game Jam 2017/"/>
    </mc:Choice>
  </mc:AlternateContent>
  <bookViews>
    <workbookView xWindow="0" yWindow="0" windowWidth="23040" windowHeight="9672"/>
  </bookViews>
  <sheets>
    <sheet name="Daten" sheetId="1" r:id="rId1"/>
    <sheet name="Well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" l="1"/>
  <c r="V19" i="1"/>
  <c r="V18" i="1"/>
  <c r="C21" i="1"/>
  <c r="D9" i="1"/>
  <c r="C9" i="1"/>
  <c r="D41" i="1" s="1"/>
  <c r="L33" i="1"/>
  <c r="V25" i="1" s="1"/>
  <c r="I33" i="1"/>
  <c r="V24" i="1" s="1"/>
  <c r="F33" i="1"/>
  <c r="V23" i="1" s="1"/>
  <c r="C33" i="1"/>
  <c r="V22" i="1" s="1"/>
  <c r="L21" i="1"/>
  <c r="I21" i="1"/>
  <c r="V20" i="1" s="1"/>
  <c r="F21" i="1"/>
  <c r="L32" i="1"/>
  <c r="I32" i="1"/>
  <c r="F32" i="1"/>
  <c r="C32" i="1"/>
  <c r="L20" i="1"/>
  <c r="I20" i="1"/>
  <c r="F20" i="1"/>
  <c r="C20" i="1"/>
  <c r="K10" i="1"/>
  <c r="J10" i="1"/>
  <c r="I10" i="1"/>
  <c r="H10" i="1"/>
  <c r="D8" i="1"/>
  <c r="E8" i="1"/>
  <c r="C8" i="1"/>
  <c r="H9" i="1"/>
  <c r="I9" i="1"/>
  <c r="J9" i="1"/>
  <c r="K9" i="1"/>
  <c r="C40" i="1" l="1"/>
  <c r="F34" i="1"/>
  <c r="Y23" i="1" s="1"/>
  <c r="C34" i="1"/>
  <c r="Y22" i="1" s="1"/>
  <c r="I22" i="1"/>
  <c r="Y20" i="1" s="1"/>
  <c r="I34" i="1"/>
  <c r="Y24" i="1" s="1"/>
  <c r="F22" i="1"/>
  <c r="Y19" i="1" s="1"/>
  <c r="L22" i="1"/>
  <c r="Y21" i="1" s="1"/>
  <c r="L34" i="1"/>
  <c r="Y25" i="1" s="1"/>
  <c r="C22" i="1"/>
  <c r="Y18" i="1" s="1"/>
  <c r="J41" i="1"/>
  <c r="E40" i="1"/>
  <c r="C49" i="1"/>
  <c r="C48" i="1"/>
  <c r="C47" i="1"/>
  <c r="C46" i="1"/>
  <c r="C45" i="1"/>
  <c r="C44" i="1"/>
  <c r="C43" i="1"/>
  <c r="C42" i="1"/>
  <c r="C41" i="1"/>
  <c r="D40" i="1"/>
  <c r="F48" i="1"/>
  <c r="F47" i="1"/>
  <c r="F46" i="1"/>
  <c r="F45" i="1"/>
  <c r="F44" i="1"/>
  <c r="F43" i="1"/>
  <c r="F42" i="1"/>
  <c r="F41" i="1"/>
  <c r="F49" i="1"/>
  <c r="E49" i="1"/>
  <c r="E48" i="1"/>
  <c r="E47" i="1"/>
  <c r="E46" i="1"/>
  <c r="E45" i="1"/>
  <c r="E44" i="1"/>
  <c r="E43" i="1"/>
  <c r="E42" i="1"/>
  <c r="E41" i="1"/>
  <c r="F40" i="1"/>
  <c r="D49" i="1"/>
  <c r="D48" i="1"/>
  <c r="D47" i="1"/>
  <c r="D46" i="1"/>
  <c r="D45" i="1"/>
  <c r="D44" i="1"/>
  <c r="D43" i="1"/>
  <c r="D42" i="1"/>
  <c r="J40" i="1"/>
  <c r="I49" i="1"/>
  <c r="I48" i="1"/>
  <c r="I47" i="1"/>
  <c r="I46" i="1"/>
  <c r="I45" i="1"/>
  <c r="I44" i="1"/>
  <c r="I43" i="1"/>
  <c r="I42" i="1"/>
  <c r="I41" i="1"/>
  <c r="L49" i="1"/>
  <c r="L48" i="1"/>
  <c r="L47" i="1"/>
  <c r="L46" i="1"/>
  <c r="L45" i="1"/>
  <c r="L44" i="1"/>
  <c r="L43" i="1"/>
  <c r="L42" i="1"/>
  <c r="L41" i="1"/>
  <c r="I40" i="1"/>
  <c r="L40" i="1"/>
  <c r="K49" i="1"/>
  <c r="K48" i="1"/>
  <c r="K47" i="1"/>
  <c r="K46" i="1"/>
  <c r="K45" i="1"/>
  <c r="K44" i="1"/>
  <c r="K43" i="1"/>
  <c r="K42" i="1"/>
  <c r="K41" i="1"/>
  <c r="K40" i="1"/>
  <c r="J49" i="1"/>
  <c r="J48" i="1"/>
  <c r="J47" i="1"/>
  <c r="J46" i="1"/>
  <c r="J45" i="1"/>
  <c r="J44" i="1"/>
  <c r="J43" i="1"/>
  <c r="J42" i="1"/>
</calcChain>
</file>

<file path=xl/comments1.xml><?xml version="1.0" encoding="utf-8"?>
<comments xmlns="http://schemas.openxmlformats.org/spreadsheetml/2006/main">
  <authors>
    <author>Henry Radke</author>
  </authors>
  <commentList>
    <comment ref="C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Damage</t>
        </r>
      </text>
    </comment>
    <comment ref="D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Damage as INT</t>
        </r>
      </text>
    </comment>
    <comment ref="E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Slow Power</t>
        </r>
      </text>
    </comment>
  </commentList>
</comments>
</file>

<file path=xl/sharedStrings.xml><?xml version="1.0" encoding="utf-8"?>
<sst xmlns="http://schemas.openxmlformats.org/spreadsheetml/2006/main" count="183" uniqueCount="50">
  <si>
    <t>Lightwave Tower</t>
  </si>
  <si>
    <t>Sound Tower</t>
  </si>
  <si>
    <t>Tsunami Tower</t>
  </si>
  <si>
    <t>Properties</t>
  </si>
  <si>
    <t>Effect</t>
  </si>
  <si>
    <t>Damage</t>
  </si>
  <si>
    <t>Enemies</t>
  </si>
  <si>
    <t>Skeleton</t>
  </si>
  <si>
    <t>Ghost</t>
  </si>
  <si>
    <t>Barrel Guy</t>
  </si>
  <si>
    <t>Golem</t>
  </si>
  <si>
    <t>HP</t>
  </si>
  <si>
    <t>Speed</t>
  </si>
  <si>
    <t>Tower</t>
  </si>
  <si>
    <t>Player</t>
  </si>
  <si>
    <t>Crystal Drop</t>
  </si>
  <si>
    <t>Price</t>
  </si>
  <si>
    <t>Start Budget</t>
  </si>
  <si>
    <t>Info</t>
  </si>
  <si>
    <t>Waves</t>
  </si>
  <si>
    <t>Enemy Path</t>
  </si>
  <si>
    <t>max. Lifecycle</t>
  </si>
  <si>
    <t>min Speed</t>
  </si>
  <si>
    <t>Sell Price</t>
  </si>
  <si>
    <t>Enemy</t>
  </si>
  <si>
    <t>Amount</t>
  </si>
  <si>
    <t>1. Wave</t>
  </si>
  <si>
    <t>2. Wave</t>
  </si>
  <si>
    <t>3. Wave</t>
  </si>
  <si>
    <t>4. Wave</t>
  </si>
  <si>
    <t>5. Wave</t>
  </si>
  <si>
    <t>6. Wave</t>
  </si>
  <si>
    <t>7. Wave</t>
  </si>
  <si>
    <t>8. Wave</t>
  </si>
  <si>
    <t>with 1x slow</t>
  </si>
  <si>
    <t>Monster Total</t>
  </si>
  <si>
    <t>DPS</t>
  </si>
  <si>
    <t>HP Total</t>
  </si>
  <si>
    <t>Num of Fields</t>
  </si>
  <si>
    <t>Total Dmg Ghost</t>
  </si>
  <si>
    <t>Total Dmg Barrel Guy</t>
  </si>
  <si>
    <t>Total Dmg Golem</t>
  </si>
  <si>
    <t>Total Dmg Skeletons</t>
  </si>
  <si>
    <t>Sound Wave</t>
  </si>
  <si>
    <t>Intervall in s</t>
  </si>
  <si>
    <t>Crystal Total</t>
  </si>
  <si>
    <t>Wave-Summary</t>
  </si>
  <si>
    <t>Wave</t>
  </si>
  <si>
    <t>Monster</t>
  </si>
  <si>
    <t>HP-Summary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</si>
</sst>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4">
    <xf numFmtId="0" fontId="0" fillId="0" borderId="0" xfId="0"/>
    <xf numFmtId="0" fontId="0" fillId="0" borderId="0" xfId="0" applyAlignment="1"/>
    <xf numFmtId="0" fontId="3" fillId="3" borderId="1" xfId="2"/>
    <xf numFmtId="0" fontId="3" fillId="3" borderId="1" xfId="2" applyAlignment="1">
      <alignment horizontal="center"/>
    </xf>
    <xf numFmtId="0" fontId="2" fillId="2" borderId="1" xfId="1"/>
    <xf numFmtId="0" fontId="2" fillId="2" borderId="1" xfId="1" applyAlignment="1">
      <alignment horizontal="center"/>
    </xf>
    <xf numFmtId="0" fontId="0" fillId="4" borderId="2" xfId="3" applyFont="1"/>
    <xf numFmtId="0" fontId="0" fillId="4" borderId="2" xfId="3" applyFont="1" applyAlignment="1">
      <alignment horizontal="center"/>
    </xf>
    <xf numFmtId="9" fontId="3" fillId="3" borderId="1" xfId="2" applyNumberFormat="1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5" borderId="1" xfId="2" applyFill="1"/>
    <xf numFmtId="0" fontId="3" fillId="3" borderId="1" xfId="2" applyNumberFormat="1"/>
  </cellXfs>
  <cellStyles count="4">
    <cellStyle name="Berechnung" xfId="2" builtinId="22"/>
    <cellStyle name="Eingabe" xfId="1" builtinId="20"/>
    <cellStyle name="Notiz" xfId="3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Monsters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Daten!$V$18:$V$25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28</c:v>
                </c:pt>
                <c:pt idx="4">
                  <c:v>45</c:v>
                </c:pt>
                <c:pt idx="5">
                  <c:v>56</c:v>
                </c:pt>
                <c:pt idx="6">
                  <c:v>81</c:v>
                </c:pt>
                <c:pt idx="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80-4CD0-B890-1BFA292D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49480"/>
        <c:axId val="357996832"/>
      </c:lineChart>
      <c:catAx>
        <c:axId val="3561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996832"/>
        <c:crosses val="autoZero"/>
        <c:auto val="1"/>
        <c:lblAlgn val="ctr"/>
        <c:lblOffset val="100"/>
        <c:noMultiLvlLbl val="0"/>
      </c:catAx>
      <c:valAx>
        <c:axId val="357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614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Health Points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Daten!$Y$18:$Y$25</c:f>
              <c:numCache>
                <c:formatCode>General</c:formatCode>
                <c:ptCount val="8"/>
                <c:pt idx="0">
                  <c:v>2100</c:v>
                </c:pt>
                <c:pt idx="1">
                  <c:v>2025</c:v>
                </c:pt>
                <c:pt idx="2">
                  <c:v>1800</c:v>
                </c:pt>
                <c:pt idx="3">
                  <c:v>4125</c:v>
                </c:pt>
                <c:pt idx="4">
                  <c:v>7500</c:v>
                </c:pt>
                <c:pt idx="5">
                  <c:v>10200</c:v>
                </c:pt>
                <c:pt idx="6">
                  <c:v>16275</c:v>
                </c:pt>
                <c:pt idx="7">
                  <c:v>44150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3-455E-9362-2CF17029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64624"/>
        <c:axId val="360966264"/>
      </c:lineChart>
      <c:catAx>
        <c:axId val="36096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966264"/>
        <c:crosses val="autoZero"/>
        <c:auto val="1"/>
        <c:lblAlgn val="ctr"/>
        <c:lblOffset val="100"/>
        <c:noMultiLvlLbl val="0"/>
      </c:catAx>
      <c:valAx>
        <c:axId val="360966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9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9</xdr:row>
      <xdr:rowOff>49530</xdr:rowOff>
    </xdr:from>
    <xdr:to>
      <xdr:col>18</xdr:col>
      <xdr:colOff>701040</xdr:colOff>
      <xdr:row>24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F49AE8-9E47-4418-A248-0E716B579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25</xdr:row>
      <xdr:rowOff>64770</xdr:rowOff>
    </xdr:from>
    <xdr:to>
      <xdr:col>18</xdr:col>
      <xdr:colOff>701040</xdr:colOff>
      <xdr:row>40</xdr:row>
      <xdr:rowOff>64770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DF17D2-A3E3-4535-80A8-8595E752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Y49"/>
  <sheetViews>
    <sheetView tabSelected="1" workbookViewId="0">
      <selection activeCell="E5" sqref="E5"/>
    </sheetView>
  </sheetViews>
  <sheetFormatPr baseColWidth="10" defaultRowHeight="14.4" x14ac:dyDescent="0.3"/>
  <cols>
    <col min="2" max="2" width="13.6640625" bestFit="1" customWidth="1"/>
    <col min="3" max="3" width="18.21875" bestFit="1" customWidth="1"/>
    <col min="4" max="4" width="14.88671875" bestFit="1" customWidth="1"/>
    <col min="5" max="5" width="18.77734375" bestFit="1" customWidth="1"/>
    <col min="6" max="6" width="15.44140625" bestFit="1" customWidth="1"/>
    <col min="7" max="8" width="12.77734375" bestFit="1" customWidth="1"/>
    <col min="9" max="9" width="18.21875" bestFit="1" customWidth="1"/>
    <col min="10" max="10" width="14.88671875" bestFit="1" customWidth="1"/>
    <col min="11" max="11" width="18.77734375" bestFit="1" customWidth="1"/>
    <col min="12" max="12" width="15.44140625" bestFit="1" customWidth="1"/>
    <col min="13" max="13" width="11" bestFit="1" customWidth="1"/>
  </cols>
  <sheetData>
    <row r="3" spans="2:25" x14ac:dyDescent="0.3">
      <c r="B3" s="9" t="s">
        <v>13</v>
      </c>
      <c r="C3" s="10"/>
      <c r="D3" s="10"/>
      <c r="E3" s="11"/>
      <c r="F3" s="1"/>
      <c r="G3" s="3" t="s">
        <v>6</v>
      </c>
      <c r="H3" s="3"/>
      <c r="I3" s="3"/>
      <c r="J3" s="3"/>
      <c r="K3" s="3"/>
      <c r="M3" s="3" t="s">
        <v>14</v>
      </c>
      <c r="N3" s="3"/>
      <c r="P3" s="7" t="s">
        <v>18</v>
      </c>
      <c r="Q3" s="7"/>
    </row>
    <row r="4" spans="2:25" x14ac:dyDescent="0.3">
      <c r="B4" s="2" t="s">
        <v>3</v>
      </c>
      <c r="C4" s="2" t="s">
        <v>0</v>
      </c>
      <c r="D4" s="2" t="s">
        <v>1</v>
      </c>
      <c r="E4" s="2" t="s">
        <v>2</v>
      </c>
      <c r="G4" s="2" t="s">
        <v>3</v>
      </c>
      <c r="H4" s="2" t="s">
        <v>7</v>
      </c>
      <c r="I4" s="2" t="s">
        <v>8</v>
      </c>
      <c r="J4" s="2" t="s">
        <v>9</v>
      </c>
      <c r="K4" s="2" t="s">
        <v>10</v>
      </c>
      <c r="M4" s="2" t="s">
        <v>11</v>
      </c>
      <c r="N4" s="2">
        <v>20</v>
      </c>
      <c r="P4" s="6" t="s">
        <v>19</v>
      </c>
      <c r="Q4" s="6">
        <v>8</v>
      </c>
    </row>
    <row r="5" spans="2:25" x14ac:dyDescent="0.3">
      <c r="B5" s="2" t="s">
        <v>44</v>
      </c>
      <c r="C5" s="2">
        <v>0.5</v>
      </c>
      <c r="D5" s="2">
        <v>1</v>
      </c>
      <c r="E5" s="2">
        <v>4</v>
      </c>
      <c r="G5" s="2" t="s">
        <v>11</v>
      </c>
      <c r="H5" s="2">
        <v>175</v>
      </c>
      <c r="I5" s="2">
        <v>150</v>
      </c>
      <c r="J5" s="2">
        <v>100</v>
      </c>
      <c r="K5" s="2">
        <v>1200</v>
      </c>
      <c r="M5" s="2" t="s">
        <v>17</v>
      </c>
      <c r="N5" s="2">
        <v>300</v>
      </c>
      <c r="P5" s="6" t="s">
        <v>20</v>
      </c>
      <c r="Q5" s="6">
        <v>57</v>
      </c>
    </row>
    <row r="6" spans="2:25" x14ac:dyDescent="0.3">
      <c r="B6" s="2" t="s">
        <v>4</v>
      </c>
      <c r="C6" s="13">
        <v>10.5</v>
      </c>
      <c r="D6" s="2">
        <v>8</v>
      </c>
      <c r="E6" s="8">
        <v>0.4</v>
      </c>
      <c r="G6" s="2" t="s">
        <v>12</v>
      </c>
      <c r="H6" s="2">
        <v>1.25</v>
      </c>
      <c r="I6" s="2">
        <v>0.75</v>
      </c>
      <c r="J6" s="2">
        <v>0.35</v>
      </c>
      <c r="K6" s="2">
        <v>1.75</v>
      </c>
      <c r="P6" s="6" t="s">
        <v>22</v>
      </c>
      <c r="Q6" s="6">
        <v>3</v>
      </c>
    </row>
    <row r="7" spans="2:25" x14ac:dyDescent="0.3">
      <c r="B7" s="2" t="s">
        <v>16</v>
      </c>
      <c r="C7" s="2">
        <v>90</v>
      </c>
      <c r="D7" s="2">
        <v>100</v>
      </c>
      <c r="E7" s="2">
        <v>80</v>
      </c>
      <c r="G7" s="2" t="s">
        <v>15</v>
      </c>
      <c r="H7" s="2">
        <v>9</v>
      </c>
      <c r="I7" s="2">
        <v>7</v>
      </c>
      <c r="J7" s="2">
        <v>6</v>
      </c>
      <c r="K7" s="2">
        <v>20</v>
      </c>
      <c r="P7" s="6"/>
      <c r="Q7" s="6"/>
    </row>
    <row r="8" spans="2:25" x14ac:dyDescent="0.3">
      <c r="B8" s="2" t="s">
        <v>23</v>
      </c>
      <c r="C8" s="2">
        <f>C7/2</f>
        <v>45</v>
      </c>
      <c r="D8" s="2">
        <f t="shared" ref="D8:E8" si="0">D7/2</f>
        <v>50</v>
      </c>
      <c r="E8" s="2">
        <f t="shared" si="0"/>
        <v>40</v>
      </c>
      <c r="G8" s="2" t="s">
        <v>5</v>
      </c>
      <c r="H8" s="2">
        <v>1</v>
      </c>
      <c r="I8" s="2">
        <v>1</v>
      </c>
      <c r="J8" s="2">
        <v>1</v>
      </c>
      <c r="K8" s="2">
        <v>5</v>
      </c>
    </row>
    <row r="9" spans="2:25" x14ac:dyDescent="0.3">
      <c r="B9" s="2" t="s">
        <v>36</v>
      </c>
      <c r="C9" s="2">
        <f>C6/C5</f>
        <v>21</v>
      </c>
      <c r="D9" s="2">
        <f>D6/D5</f>
        <v>8</v>
      </c>
      <c r="E9" s="12"/>
      <c r="G9" s="2" t="s">
        <v>21</v>
      </c>
      <c r="H9" s="2">
        <f>(H6*Q5)/60</f>
        <v>1.1875</v>
      </c>
      <c r="I9" s="2">
        <f>(I6*Q5)/60</f>
        <v>0.71250000000000002</v>
      </c>
      <c r="J9" s="2">
        <f>(J6*Q5)/60</f>
        <v>0.33249999999999996</v>
      </c>
      <c r="K9" s="2">
        <f>(K6*Q5)/60</f>
        <v>1.6625000000000001</v>
      </c>
    </row>
    <row r="10" spans="2:25" x14ac:dyDescent="0.3">
      <c r="G10" s="2" t="s">
        <v>34</v>
      </c>
      <c r="H10" s="2">
        <f>H6+(H6*E6)</f>
        <v>1.75</v>
      </c>
      <c r="I10" s="2">
        <f>I6+(I6*E6)</f>
        <v>1.05</v>
      </c>
      <c r="J10" s="2">
        <f>J6+(J6*E6)</f>
        <v>0.49</v>
      </c>
      <c r="K10" s="2">
        <f>K6+(K6*E6)</f>
        <v>2.4500000000000002</v>
      </c>
    </row>
    <row r="14" spans="2:25" x14ac:dyDescent="0.3">
      <c r="B14" s="3" t="s">
        <v>26</v>
      </c>
      <c r="C14" s="3"/>
      <c r="E14" s="9" t="s">
        <v>27</v>
      </c>
      <c r="F14" s="11"/>
      <c r="H14" s="3" t="s">
        <v>28</v>
      </c>
      <c r="I14" s="3"/>
      <c r="K14" s="3" t="s">
        <v>29</v>
      </c>
      <c r="L14" s="3"/>
    </row>
    <row r="15" spans="2:25" x14ac:dyDescent="0.3">
      <c r="B15" s="2" t="s">
        <v>24</v>
      </c>
      <c r="C15" s="2" t="s">
        <v>25</v>
      </c>
      <c r="E15" s="2" t="s">
        <v>24</v>
      </c>
      <c r="F15" s="2" t="s">
        <v>25</v>
      </c>
      <c r="H15" s="2" t="s">
        <v>24</v>
      </c>
      <c r="I15" s="2" t="s">
        <v>25</v>
      </c>
      <c r="K15" s="2" t="s">
        <v>24</v>
      </c>
      <c r="L15" s="2" t="s">
        <v>25</v>
      </c>
    </row>
    <row r="16" spans="2:25" x14ac:dyDescent="0.3">
      <c r="B16" s="2" t="s">
        <v>7</v>
      </c>
      <c r="C16" s="2">
        <v>12</v>
      </c>
      <c r="E16" s="2" t="s">
        <v>7</v>
      </c>
      <c r="F16" s="2">
        <v>9</v>
      </c>
      <c r="H16" s="2" t="s">
        <v>7</v>
      </c>
      <c r="I16" s="2">
        <v>8</v>
      </c>
      <c r="K16" s="2" t="s">
        <v>7</v>
      </c>
      <c r="L16" s="2">
        <v>13</v>
      </c>
      <c r="U16" s="5" t="s">
        <v>46</v>
      </c>
      <c r="V16" s="5"/>
      <c r="X16" s="5" t="s">
        <v>49</v>
      </c>
      <c r="Y16" s="5"/>
    </row>
    <row r="17" spans="2:25" x14ac:dyDescent="0.3">
      <c r="B17" s="2" t="s">
        <v>8</v>
      </c>
      <c r="C17" s="2">
        <v>0</v>
      </c>
      <c r="E17" s="2" t="s">
        <v>8</v>
      </c>
      <c r="F17" s="2">
        <v>3</v>
      </c>
      <c r="H17" s="2" t="s">
        <v>8</v>
      </c>
      <c r="I17" s="2">
        <v>2</v>
      </c>
      <c r="K17" s="2" t="s">
        <v>8</v>
      </c>
      <c r="L17" s="2">
        <v>7</v>
      </c>
      <c r="U17" s="4" t="s">
        <v>47</v>
      </c>
      <c r="V17" s="4" t="s">
        <v>48</v>
      </c>
      <c r="X17" s="4" t="s">
        <v>47</v>
      </c>
      <c r="Y17" s="4" t="s">
        <v>11</v>
      </c>
    </row>
    <row r="18" spans="2:25" x14ac:dyDescent="0.3">
      <c r="B18" s="2" t="s">
        <v>9</v>
      </c>
      <c r="C18" s="2">
        <v>0</v>
      </c>
      <c r="E18" s="2" t="s">
        <v>9</v>
      </c>
      <c r="F18" s="2">
        <v>0</v>
      </c>
      <c r="H18" s="2" t="s">
        <v>9</v>
      </c>
      <c r="I18" s="2">
        <v>1</v>
      </c>
      <c r="K18" s="2" t="s">
        <v>9</v>
      </c>
      <c r="L18" s="2">
        <v>8</v>
      </c>
      <c r="U18" s="4">
        <v>1</v>
      </c>
      <c r="V18" s="4">
        <f>C21</f>
        <v>12</v>
      </c>
      <c r="X18" s="4">
        <v>1</v>
      </c>
      <c r="Y18" s="4">
        <f>C22</f>
        <v>2100</v>
      </c>
    </row>
    <row r="19" spans="2:25" x14ac:dyDescent="0.3">
      <c r="B19" s="2" t="s">
        <v>10</v>
      </c>
      <c r="C19" s="2">
        <v>0</v>
      </c>
      <c r="E19" s="2" t="s">
        <v>10</v>
      </c>
      <c r="F19" s="2">
        <v>0</v>
      </c>
      <c r="H19" s="2" t="s">
        <v>10</v>
      </c>
      <c r="I19" s="2">
        <v>0</v>
      </c>
      <c r="K19" s="2" t="s">
        <v>10</v>
      </c>
      <c r="L19" s="2">
        <v>0</v>
      </c>
      <c r="U19" s="4">
        <v>2</v>
      </c>
      <c r="V19" s="4">
        <f>F21</f>
        <v>12</v>
      </c>
      <c r="X19" s="4">
        <v>2</v>
      </c>
      <c r="Y19" s="4">
        <f>F22</f>
        <v>2025</v>
      </c>
    </row>
    <row r="20" spans="2:25" x14ac:dyDescent="0.3">
      <c r="B20" s="2" t="s">
        <v>45</v>
      </c>
      <c r="C20" s="2">
        <f>C19*$K$7+C18*$J$7+C17*$I$7+C16*$H$7</f>
        <v>108</v>
      </c>
      <c r="E20" s="2" t="s">
        <v>45</v>
      </c>
      <c r="F20" s="2">
        <f>F19*$K$7+F18*$J$7+F17*$I$7+F16*$H$7</f>
        <v>102</v>
      </c>
      <c r="H20" s="2" t="s">
        <v>45</v>
      </c>
      <c r="I20" s="2">
        <f>I19*$K$7+I18*$J$7+I17*$I$7+I16*$H$7</f>
        <v>92</v>
      </c>
      <c r="K20" s="2" t="s">
        <v>45</v>
      </c>
      <c r="L20" s="2">
        <f>L19*$K$7+L18*$J$7+L17*$I$7+L16*$H$7</f>
        <v>214</v>
      </c>
      <c r="U20" s="4">
        <v>3</v>
      </c>
      <c r="V20" s="4">
        <f>I21</f>
        <v>11</v>
      </c>
      <c r="X20" s="4">
        <v>3</v>
      </c>
      <c r="Y20" s="4">
        <f>I22</f>
        <v>1800</v>
      </c>
    </row>
    <row r="21" spans="2:25" x14ac:dyDescent="0.3">
      <c r="B21" s="2" t="s">
        <v>35</v>
      </c>
      <c r="C21" s="2">
        <f>SUM(C16:C19)</f>
        <v>12</v>
      </c>
      <c r="E21" s="2" t="s">
        <v>35</v>
      </c>
      <c r="F21" s="2">
        <f>SUM(F16:F19)</f>
        <v>12</v>
      </c>
      <c r="H21" s="2" t="s">
        <v>35</v>
      </c>
      <c r="I21" s="2">
        <f>SUM(I16:I19)</f>
        <v>11</v>
      </c>
      <c r="K21" s="2" t="s">
        <v>35</v>
      </c>
      <c r="L21" s="2">
        <f>SUM(L16:L19)</f>
        <v>28</v>
      </c>
      <c r="U21" s="4">
        <v>4</v>
      </c>
      <c r="V21" s="4">
        <f>L21</f>
        <v>28</v>
      </c>
      <c r="X21" s="4">
        <v>4</v>
      </c>
      <c r="Y21" s="4">
        <f>L22</f>
        <v>4125</v>
      </c>
    </row>
    <row r="22" spans="2:25" x14ac:dyDescent="0.3">
      <c r="B22" s="2" t="s">
        <v>37</v>
      </c>
      <c r="C22" s="2">
        <f>C19*$K$5+C18*$J$5+C17*$I$5+C16*$H$5</f>
        <v>2100</v>
      </c>
      <c r="E22" s="2" t="s">
        <v>37</v>
      </c>
      <c r="F22" s="2">
        <f>F19*$K$5+F18*$J$5+F17*$I$5+F16*$H$5</f>
        <v>2025</v>
      </c>
      <c r="H22" s="2" t="s">
        <v>37</v>
      </c>
      <c r="I22" s="2">
        <f>I19*$K$5+I18*$J$5+I17*$I$5+I16*$H$5</f>
        <v>1800</v>
      </c>
      <c r="K22" s="2" t="s">
        <v>37</v>
      </c>
      <c r="L22" s="2">
        <f>L19*$K$5+L18*$J$5+L17*$I$5+L16*$H$5</f>
        <v>4125</v>
      </c>
      <c r="U22" s="4">
        <v>5</v>
      </c>
      <c r="V22" s="4">
        <f>C33</f>
        <v>45</v>
      </c>
      <c r="X22" s="4">
        <v>5</v>
      </c>
      <c r="Y22" s="4">
        <f>C34</f>
        <v>7500</v>
      </c>
    </row>
    <row r="23" spans="2:25" x14ac:dyDescent="0.3">
      <c r="U23" s="4">
        <v>6</v>
      </c>
      <c r="V23" s="4">
        <f>F33</f>
        <v>56</v>
      </c>
      <c r="X23" s="4">
        <v>6</v>
      </c>
      <c r="Y23" s="4">
        <f>F34</f>
        <v>10200</v>
      </c>
    </row>
    <row r="24" spans="2:25" x14ac:dyDescent="0.3">
      <c r="U24" s="4">
        <v>7</v>
      </c>
      <c r="V24" s="4">
        <f>I33</f>
        <v>81</v>
      </c>
      <c r="X24" s="4">
        <v>7</v>
      </c>
      <c r="Y24" s="4">
        <f>I34</f>
        <v>16275</v>
      </c>
    </row>
    <row r="25" spans="2:25" x14ac:dyDescent="0.3">
      <c r="U25" s="4">
        <v>8</v>
      </c>
      <c r="V25" s="4">
        <f>L33</f>
        <v>226</v>
      </c>
      <c r="X25" s="4">
        <v>8</v>
      </c>
      <c r="Y25" s="4">
        <f>L34</f>
        <v>44150</v>
      </c>
    </row>
    <row r="26" spans="2:25" x14ac:dyDescent="0.3">
      <c r="B26" s="3" t="s">
        <v>30</v>
      </c>
      <c r="C26" s="3"/>
      <c r="E26" s="9" t="s">
        <v>31</v>
      </c>
      <c r="F26" s="11"/>
      <c r="H26" s="3" t="s">
        <v>32</v>
      </c>
      <c r="I26" s="3"/>
      <c r="K26" s="3" t="s">
        <v>33</v>
      </c>
      <c r="L26" s="3"/>
    </row>
    <row r="27" spans="2:25" x14ac:dyDescent="0.3">
      <c r="B27" s="2" t="s">
        <v>24</v>
      </c>
      <c r="C27" s="2" t="s">
        <v>25</v>
      </c>
      <c r="E27" s="2" t="s">
        <v>24</v>
      </c>
      <c r="F27" s="2" t="s">
        <v>25</v>
      </c>
      <c r="H27" s="2" t="s">
        <v>24</v>
      </c>
      <c r="I27" s="2" t="s">
        <v>25</v>
      </c>
      <c r="K27" s="2" t="s">
        <v>24</v>
      </c>
      <c r="L27" s="2" t="s">
        <v>25</v>
      </c>
    </row>
    <row r="28" spans="2:25" x14ac:dyDescent="0.3">
      <c r="B28" s="2" t="s">
        <v>7</v>
      </c>
      <c r="C28" s="2">
        <v>10</v>
      </c>
      <c r="E28" s="2" t="s">
        <v>7</v>
      </c>
      <c r="F28" s="2">
        <v>28</v>
      </c>
      <c r="H28" s="2" t="s">
        <v>7</v>
      </c>
      <c r="I28" s="2">
        <v>21</v>
      </c>
      <c r="K28" s="2" t="s">
        <v>7</v>
      </c>
      <c r="L28" s="2">
        <v>50</v>
      </c>
    </row>
    <row r="29" spans="2:25" x14ac:dyDescent="0.3">
      <c r="B29" s="2" t="s">
        <v>8</v>
      </c>
      <c r="C29" s="2">
        <v>23</v>
      </c>
      <c r="E29" s="2" t="s">
        <v>8</v>
      </c>
      <c r="F29" s="2">
        <v>6</v>
      </c>
      <c r="H29" s="2" t="s">
        <v>8</v>
      </c>
      <c r="I29" s="2">
        <v>22</v>
      </c>
      <c r="K29" s="2" t="s">
        <v>8</v>
      </c>
      <c r="L29" s="2">
        <v>70</v>
      </c>
    </row>
    <row r="30" spans="2:25" x14ac:dyDescent="0.3">
      <c r="B30" s="2" t="s">
        <v>9</v>
      </c>
      <c r="C30" s="2">
        <v>11</v>
      </c>
      <c r="E30" s="2" t="s">
        <v>9</v>
      </c>
      <c r="F30" s="2">
        <v>20</v>
      </c>
      <c r="H30" s="2" t="s">
        <v>9</v>
      </c>
      <c r="I30" s="2">
        <v>33</v>
      </c>
      <c r="K30" s="2" t="s">
        <v>9</v>
      </c>
      <c r="L30" s="2">
        <v>93</v>
      </c>
    </row>
    <row r="31" spans="2:25" x14ac:dyDescent="0.3">
      <c r="B31" s="2" t="s">
        <v>10</v>
      </c>
      <c r="C31" s="2">
        <v>1</v>
      </c>
      <c r="E31" s="2" t="s">
        <v>10</v>
      </c>
      <c r="F31" s="2">
        <v>2</v>
      </c>
      <c r="H31" s="2" t="s">
        <v>10</v>
      </c>
      <c r="I31" s="2">
        <v>5</v>
      </c>
      <c r="K31" s="2" t="s">
        <v>10</v>
      </c>
      <c r="L31" s="2">
        <v>13</v>
      </c>
    </row>
    <row r="32" spans="2:25" x14ac:dyDescent="0.3">
      <c r="B32" s="2" t="s">
        <v>45</v>
      </c>
      <c r="C32" s="2">
        <f>C31*$K$7+C30*$J$7+C29*$I$7+C28*$H$7</f>
        <v>337</v>
      </c>
      <c r="E32" s="2" t="s">
        <v>45</v>
      </c>
      <c r="F32" s="2">
        <f>F31*$K$7+F30*$J$7+F29*$I$7+F28*$H$7</f>
        <v>454</v>
      </c>
      <c r="H32" s="2" t="s">
        <v>45</v>
      </c>
      <c r="I32" s="2">
        <f>I31*$K$7+I30*$J$7+I29*$I$7+I28*$H$7</f>
        <v>641</v>
      </c>
      <c r="K32" s="2" t="s">
        <v>45</v>
      </c>
      <c r="L32" s="2">
        <f>L31*$K$7+L30*$J$7+L29*$I$7+L28*$H$7</f>
        <v>1758</v>
      </c>
    </row>
    <row r="33" spans="2:12" x14ac:dyDescent="0.3">
      <c r="B33" s="2" t="s">
        <v>35</v>
      </c>
      <c r="C33" s="2">
        <f>SUM(C28:C31)</f>
        <v>45</v>
      </c>
      <c r="E33" s="2" t="s">
        <v>35</v>
      </c>
      <c r="F33" s="2">
        <f>SUM(F28:F31)</f>
        <v>56</v>
      </c>
      <c r="H33" s="2" t="s">
        <v>35</v>
      </c>
      <c r="I33" s="2">
        <f>SUM(I28:I31)</f>
        <v>81</v>
      </c>
      <c r="K33" s="2" t="s">
        <v>35</v>
      </c>
      <c r="L33" s="2">
        <f>SUM(L28:L31)</f>
        <v>226</v>
      </c>
    </row>
    <row r="34" spans="2:12" x14ac:dyDescent="0.3">
      <c r="B34" s="2" t="s">
        <v>37</v>
      </c>
      <c r="C34" s="2">
        <f>C31*$K$5+C30*$J$5+C29*$I$5+C28*$H$5</f>
        <v>7500</v>
      </c>
      <c r="E34" s="2" t="s">
        <v>37</v>
      </c>
      <c r="F34" s="2">
        <f>F31*$K$5+F30*$J$5+F29*$I$5+F28*$H$5</f>
        <v>10200</v>
      </c>
      <c r="H34" s="2" t="s">
        <v>37</v>
      </c>
      <c r="I34" s="2">
        <f>I31*$K$5+I30*$J$5+I29*$I$5+I28*$H$5</f>
        <v>16275</v>
      </c>
      <c r="K34" s="2" t="s">
        <v>37</v>
      </c>
      <c r="L34" s="2">
        <f>L31*$K$5+L30*$J$5+L29*$I$5+L28*$H$5</f>
        <v>44150</v>
      </c>
    </row>
    <row r="38" spans="2:12" x14ac:dyDescent="0.3">
      <c r="B38" s="9" t="s">
        <v>0</v>
      </c>
      <c r="C38" s="10"/>
      <c r="D38" s="10"/>
      <c r="E38" s="10"/>
      <c r="F38" s="11"/>
      <c r="H38" s="3" t="s">
        <v>43</v>
      </c>
      <c r="I38" s="3"/>
      <c r="J38" s="3"/>
      <c r="K38" s="3"/>
      <c r="L38" s="3"/>
    </row>
    <row r="39" spans="2:12" x14ac:dyDescent="0.3">
      <c r="B39" s="2" t="s">
        <v>38</v>
      </c>
      <c r="C39" s="2" t="s">
        <v>42</v>
      </c>
      <c r="D39" s="2" t="s">
        <v>39</v>
      </c>
      <c r="E39" s="2" t="s">
        <v>40</v>
      </c>
      <c r="F39" s="2" t="s">
        <v>41</v>
      </c>
      <c r="H39" s="2" t="s">
        <v>38</v>
      </c>
      <c r="I39" s="2" t="s">
        <v>42</v>
      </c>
      <c r="J39" s="2" t="s">
        <v>39</v>
      </c>
      <c r="K39" s="2" t="s">
        <v>40</v>
      </c>
      <c r="L39" s="2" t="s">
        <v>41</v>
      </c>
    </row>
    <row r="40" spans="2:12" x14ac:dyDescent="0.3">
      <c r="B40" s="2">
        <v>1</v>
      </c>
      <c r="C40" s="2">
        <f>(H$6*$B40)*$C$9</f>
        <v>26.25</v>
      </c>
      <c r="D40" s="2">
        <f>(I$6*$B40)*$C$9</f>
        <v>15.75</v>
      </c>
      <c r="E40" s="2">
        <f>(J$6*$B40)*$C$9</f>
        <v>7.35</v>
      </c>
      <c r="F40" s="2">
        <f>(K$6*$B40)*$C$9</f>
        <v>36.75</v>
      </c>
      <c r="H40" s="2">
        <v>1</v>
      </c>
      <c r="I40" s="2">
        <f>((H$6*$H40)*$D$9)*$C$21</f>
        <v>120</v>
      </c>
      <c r="J40" s="2">
        <f>((I$6*$H40)*$D$9)*$C$21</f>
        <v>72</v>
      </c>
      <c r="K40" s="2">
        <f>((J$6*$H40)*$D$9)*$C$21</f>
        <v>33.599999999999994</v>
      </c>
      <c r="L40" s="2">
        <f>((K$6*$H40)*$D$9)*$C$21</f>
        <v>168</v>
      </c>
    </row>
    <row r="41" spans="2:12" x14ac:dyDescent="0.3">
      <c r="B41" s="2">
        <v>2</v>
      </c>
      <c r="C41" s="2">
        <f>(H$6*$B41)*$C$9</f>
        <v>52.5</v>
      </c>
      <c r="D41" s="2">
        <f>(I$6*$B41)*$C$9</f>
        <v>31.5</v>
      </c>
      <c r="E41" s="2">
        <f>(J$6*$B41)*$C$9</f>
        <v>14.7</v>
      </c>
      <c r="F41" s="2">
        <f>(K$6*$B41)*$C$9</f>
        <v>73.5</v>
      </c>
      <c r="H41" s="2">
        <v>2</v>
      </c>
      <c r="I41" s="2">
        <f>((H$6*$H41)*$D$9)*$C$21</f>
        <v>240</v>
      </c>
      <c r="J41" s="2">
        <f>((I$6*$H41)*$D$9)*$C$21</f>
        <v>144</v>
      </c>
      <c r="K41" s="2">
        <f>((J$6*$H41)*$D$9)*$C$21</f>
        <v>67.199999999999989</v>
      </c>
      <c r="L41" s="2">
        <f>((K$6*$H41)*$D$9)*$C$21</f>
        <v>336</v>
      </c>
    </row>
    <row r="42" spans="2:12" x14ac:dyDescent="0.3">
      <c r="B42" s="2">
        <v>3</v>
      </c>
      <c r="C42" s="2">
        <f>(H$6*$B42)*$C$9</f>
        <v>78.75</v>
      </c>
      <c r="D42" s="2">
        <f>(I$6*$B42)*$C$9</f>
        <v>47.25</v>
      </c>
      <c r="E42" s="2">
        <f>(J$6*$B42)*$C$9</f>
        <v>22.049999999999997</v>
      </c>
      <c r="F42" s="2">
        <f>(K$6*$B42)*$C$9</f>
        <v>110.25</v>
      </c>
      <c r="H42" s="2">
        <v>3</v>
      </c>
      <c r="I42" s="2">
        <f>((H$6*$H42)*$D$9)*$C$21</f>
        <v>360</v>
      </c>
      <c r="J42" s="2">
        <f>((I$6*$H42)*$D$9)*$C$21</f>
        <v>216</v>
      </c>
      <c r="K42" s="2">
        <f>((J$6*$H42)*$D$9)*$C$21</f>
        <v>100.79999999999998</v>
      </c>
      <c r="L42" s="2">
        <f>((K$6*$H42)*$D$9)*$C$21</f>
        <v>504</v>
      </c>
    </row>
    <row r="43" spans="2:12" x14ac:dyDescent="0.3">
      <c r="B43" s="2">
        <v>4</v>
      </c>
      <c r="C43" s="2">
        <f>(H$6*$B43)*$C$9</f>
        <v>105</v>
      </c>
      <c r="D43" s="2">
        <f>(I$6*$B43)*$C$9</f>
        <v>63</v>
      </c>
      <c r="E43" s="2">
        <f>(J$6*$B43)*$C$9</f>
        <v>29.4</v>
      </c>
      <c r="F43" s="2">
        <f>(K$6*$B43)*$C$9</f>
        <v>147</v>
      </c>
      <c r="H43" s="2">
        <v>4</v>
      </c>
      <c r="I43" s="2">
        <f>((H$6*$H43)*$D$9)*$C$21</f>
        <v>480</v>
      </c>
      <c r="J43" s="2">
        <f>((I$6*$H43)*$D$9)*$C$21</f>
        <v>288</v>
      </c>
      <c r="K43" s="2">
        <f>((J$6*$H43)*$D$9)*$C$21</f>
        <v>134.39999999999998</v>
      </c>
      <c r="L43" s="2">
        <f>((K$6*$H43)*$D$9)*$C$21</f>
        <v>672</v>
      </c>
    </row>
    <row r="44" spans="2:12" x14ac:dyDescent="0.3">
      <c r="B44" s="2">
        <v>5</v>
      </c>
      <c r="C44" s="2">
        <f>(H$6*$B44)*$C$9</f>
        <v>131.25</v>
      </c>
      <c r="D44" s="2">
        <f>(I$6*$B44)*$C$9</f>
        <v>78.75</v>
      </c>
      <c r="E44" s="2">
        <f>(J$6*$B44)*$C$9</f>
        <v>36.75</v>
      </c>
      <c r="F44" s="2">
        <f>(K$6*$B44)*$C$9</f>
        <v>183.75</v>
      </c>
      <c r="H44" s="2">
        <v>5</v>
      </c>
      <c r="I44" s="2">
        <f>((H$6*$H44)*$D$9)*$C$21</f>
        <v>600</v>
      </c>
      <c r="J44" s="2">
        <f>((I$6*$H44)*$D$9)*$C$21</f>
        <v>360</v>
      </c>
      <c r="K44" s="2">
        <f>((J$6*$H44)*$D$9)*$C$21</f>
        <v>168</v>
      </c>
      <c r="L44" s="2">
        <f>((K$6*$H44)*$D$9)*$C$21</f>
        <v>840</v>
      </c>
    </row>
    <row r="45" spans="2:12" x14ac:dyDescent="0.3">
      <c r="B45" s="2">
        <v>6</v>
      </c>
      <c r="C45" s="2">
        <f>(H$6*$B45)*$C$9</f>
        <v>157.5</v>
      </c>
      <c r="D45" s="2">
        <f>(I$6*$B45)*$C$9</f>
        <v>94.5</v>
      </c>
      <c r="E45" s="2">
        <f>(J$6*$B45)*$C$9</f>
        <v>44.099999999999994</v>
      </c>
      <c r="F45" s="2">
        <f>(K$6*$B45)*$C$9</f>
        <v>220.5</v>
      </c>
      <c r="H45" s="2">
        <v>6</v>
      </c>
      <c r="I45" s="2">
        <f>((H$6*$H45)*$D$9)*$C$21</f>
        <v>720</v>
      </c>
      <c r="J45" s="2">
        <f>((I$6*$H45)*$D$9)*$C$21</f>
        <v>432</v>
      </c>
      <c r="K45" s="2">
        <f>((J$6*$H45)*$D$9)*$C$21</f>
        <v>201.59999999999997</v>
      </c>
      <c r="L45" s="2">
        <f>((K$6*$H45)*$D$9)*$C$21</f>
        <v>1008</v>
      </c>
    </row>
    <row r="46" spans="2:12" x14ac:dyDescent="0.3">
      <c r="B46" s="2">
        <v>7</v>
      </c>
      <c r="C46" s="2">
        <f>(H$6*$B46)*$C$9</f>
        <v>183.75</v>
      </c>
      <c r="D46" s="2">
        <f>(I$6*$B46)*$C$9</f>
        <v>110.25</v>
      </c>
      <c r="E46" s="2">
        <f>(J$6*$B46)*$C$9</f>
        <v>51.449999999999996</v>
      </c>
      <c r="F46" s="2">
        <f>(K$6*$B46)*$C$9</f>
        <v>257.25</v>
      </c>
      <c r="H46" s="2">
        <v>7</v>
      </c>
      <c r="I46" s="2">
        <f>((H$6*$H46)*$D$9)*$C$21</f>
        <v>840</v>
      </c>
      <c r="J46" s="2">
        <f>((I$6*$H46)*$D$9)*$C$21</f>
        <v>504</v>
      </c>
      <c r="K46" s="2">
        <f>((J$6*$H46)*$D$9)*$C$21</f>
        <v>235.2</v>
      </c>
      <c r="L46" s="2">
        <f>((K$6*$H46)*$D$9)*$C$21</f>
        <v>1176</v>
      </c>
    </row>
    <row r="47" spans="2:12" x14ac:dyDescent="0.3">
      <c r="B47" s="2">
        <v>8</v>
      </c>
      <c r="C47" s="2">
        <f>(H$6*$B47)*$C$9</f>
        <v>210</v>
      </c>
      <c r="D47" s="2">
        <f>(I$6*$B47)*$C$9</f>
        <v>126</v>
      </c>
      <c r="E47" s="2">
        <f>(J$6*$B47)*$C$9</f>
        <v>58.8</v>
      </c>
      <c r="F47" s="2">
        <f>(K$6*$B47)*$C$9</f>
        <v>294</v>
      </c>
      <c r="H47" s="2">
        <v>8</v>
      </c>
      <c r="I47" s="2">
        <f>((H$6*$H47)*$D$9)*$C$21</f>
        <v>960</v>
      </c>
      <c r="J47" s="2">
        <f>((I$6*$H47)*$D$9)*$C$21</f>
        <v>576</v>
      </c>
      <c r="K47" s="2">
        <f>((J$6*$H47)*$D$9)*$C$21</f>
        <v>268.79999999999995</v>
      </c>
      <c r="L47" s="2">
        <f>((K$6*$H47)*$D$9)*$C$21</f>
        <v>1344</v>
      </c>
    </row>
    <row r="48" spans="2:12" x14ac:dyDescent="0.3">
      <c r="B48" s="2">
        <v>9</v>
      </c>
      <c r="C48" s="2">
        <f>(H$6*$B48)*$C$9</f>
        <v>236.25</v>
      </c>
      <c r="D48" s="2">
        <f>(I$6*$B48)*$C$9</f>
        <v>141.75</v>
      </c>
      <c r="E48" s="2">
        <f>(J$6*$B48)*$C$9</f>
        <v>66.149999999999991</v>
      </c>
      <c r="F48" s="2">
        <f>(K$6*$B48)*$C$9</f>
        <v>330.75</v>
      </c>
      <c r="H48" s="2">
        <v>9</v>
      </c>
      <c r="I48" s="2">
        <f>((H$6*$H48)*$D$9)*$C$21</f>
        <v>1080</v>
      </c>
      <c r="J48" s="2">
        <f>((I$6*$H48)*$D$9)*$C$21</f>
        <v>648</v>
      </c>
      <c r="K48" s="2">
        <f>((J$6*$H48)*$D$9)*$C$21</f>
        <v>302.39999999999998</v>
      </c>
      <c r="L48" s="2">
        <f>((K$6*$H48)*$D$9)*$C$21</f>
        <v>1512</v>
      </c>
    </row>
    <row r="49" spans="2:12" x14ac:dyDescent="0.3">
      <c r="B49" s="2">
        <v>10</v>
      </c>
      <c r="C49" s="2">
        <f>(H$6*$B49)*$C$9</f>
        <v>262.5</v>
      </c>
      <c r="D49" s="2">
        <f>(I$6*$B49)*$C$9</f>
        <v>157.5</v>
      </c>
      <c r="E49" s="2">
        <f>(J$6*$B49)*$C$9</f>
        <v>73.5</v>
      </c>
      <c r="F49" s="2">
        <f>(K$6*$B49)*$C$9</f>
        <v>367.5</v>
      </c>
      <c r="H49" s="2">
        <v>10</v>
      </c>
      <c r="I49" s="2">
        <f>((H$6*$H49)*$D$9)*$C$21</f>
        <v>1200</v>
      </c>
      <c r="J49" s="2">
        <f>((I$6*$H49)*$D$9)*$C$21</f>
        <v>720</v>
      </c>
      <c r="K49" s="2">
        <f>((J$6*$H49)*$D$9)*$C$21</f>
        <v>336</v>
      </c>
      <c r="L49" s="2">
        <f>((K$6*$H49)*$D$9)*$C$21</f>
        <v>1680</v>
      </c>
    </row>
  </sheetData>
  <mergeCells count="16">
    <mergeCell ref="X16:Y16"/>
    <mergeCell ref="B38:F38"/>
    <mergeCell ref="H38:L38"/>
    <mergeCell ref="U16:V16"/>
    <mergeCell ref="P3:Q3"/>
    <mergeCell ref="B14:C14"/>
    <mergeCell ref="E14:F14"/>
    <mergeCell ref="H14:I14"/>
    <mergeCell ref="K14:L14"/>
    <mergeCell ref="B26:C26"/>
    <mergeCell ref="E26:F26"/>
    <mergeCell ref="H26:I26"/>
    <mergeCell ref="K26:L26"/>
    <mergeCell ref="B3:E3"/>
    <mergeCell ref="G3:K3"/>
    <mergeCell ref="M3:N3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workbookViewId="0">
      <selection activeCell="B2" sqref="B2:L14"/>
    </sheetView>
  </sheetViews>
  <sheetFormatPr baseColWidth="10" defaultRowHeight="14.4" x14ac:dyDescent="0.3"/>
  <sheetData>
    <row r="2" spans="2:12" x14ac:dyDescent="0.3">
      <c r="B2" s="3" t="s">
        <v>26</v>
      </c>
      <c r="C2" s="3"/>
      <c r="E2" s="3" t="s">
        <v>27</v>
      </c>
      <c r="F2" s="3"/>
      <c r="H2" s="3" t="s">
        <v>28</v>
      </c>
      <c r="I2" s="3"/>
      <c r="K2" s="3" t="s">
        <v>29</v>
      </c>
      <c r="L2" s="3"/>
    </row>
    <row r="3" spans="2:12" x14ac:dyDescent="0.3">
      <c r="B3" s="2" t="s">
        <v>24</v>
      </c>
      <c r="C3" s="2" t="s">
        <v>25</v>
      </c>
      <c r="E3" s="2" t="s">
        <v>24</v>
      </c>
      <c r="F3" s="2" t="s">
        <v>25</v>
      </c>
      <c r="H3" s="2" t="s">
        <v>24</v>
      </c>
      <c r="I3" s="2" t="s">
        <v>25</v>
      </c>
      <c r="K3" s="2" t="s">
        <v>24</v>
      </c>
      <c r="L3" s="2" t="s">
        <v>25</v>
      </c>
    </row>
    <row r="4" spans="2:12" x14ac:dyDescent="0.3">
      <c r="B4" s="2" t="s">
        <v>7</v>
      </c>
      <c r="C4" s="2"/>
      <c r="E4" s="2" t="s">
        <v>7</v>
      </c>
      <c r="F4" s="2"/>
      <c r="H4" s="2" t="s">
        <v>7</v>
      </c>
      <c r="I4" s="2"/>
      <c r="K4" s="2" t="s">
        <v>7</v>
      </c>
      <c r="L4" s="2"/>
    </row>
    <row r="5" spans="2:12" x14ac:dyDescent="0.3">
      <c r="B5" s="2" t="s">
        <v>8</v>
      </c>
      <c r="C5" s="2"/>
      <c r="E5" s="2" t="s">
        <v>8</v>
      </c>
      <c r="F5" s="2"/>
      <c r="H5" s="2" t="s">
        <v>8</v>
      </c>
      <c r="I5" s="2"/>
      <c r="K5" s="2" t="s">
        <v>8</v>
      </c>
      <c r="L5" s="2"/>
    </row>
    <row r="6" spans="2:12" x14ac:dyDescent="0.3">
      <c r="B6" s="2" t="s">
        <v>9</v>
      </c>
      <c r="C6" s="2"/>
      <c r="E6" s="2" t="s">
        <v>9</v>
      </c>
      <c r="F6" s="2"/>
      <c r="H6" s="2" t="s">
        <v>9</v>
      </c>
      <c r="I6" s="2"/>
      <c r="K6" s="2" t="s">
        <v>9</v>
      </c>
      <c r="L6" s="2"/>
    </row>
    <row r="7" spans="2:12" x14ac:dyDescent="0.3">
      <c r="B7" s="2" t="s">
        <v>10</v>
      </c>
      <c r="C7" s="2">
        <v>0</v>
      </c>
      <c r="E7" s="2" t="s">
        <v>10</v>
      </c>
      <c r="F7" s="2">
        <v>0</v>
      </c>
      <c r="H7" s="2" t="s">
        <v>10</v>
      </c>
      <c r="I7" s="2">
        <v>0</v>
      </c>
      <c r="K7" s="2" t="s">
        <v>10</v>
      </c>
      <c r="L7" s="2">
        <v>0</v>
      </c>
    </row>
    <row r="9" spans="2:12" x14ac:dyDescent="0.3">
      <c r="B9" s="3" t="s">
        <v>30</v>
      </c>
      <c r="C9" s="3"/>
      <c r="E9" s="3" t="s">
        <v>31</v>
      </c>
      <c r="F9" s="3"/>
      <c r="H9" s="3" t="s">
        <v>32</v>
      </c>
      <c r="I9" s="3"/>
      <c r="K9" s="3" t="s">
        <v>33</v>
      </c>
      <c r="L9" s="3"/>
    </row>
    <row r="10" spans="2:12" x14ac:dyDescent="0.3">
      <c r="B10" s="2" t="s">
        <v>24</v>
      </c>
      <c r="C10" s="2" t="s">
        <v>25</v>
      </c>
      <c r="E10" s="2" t="s">
        <v>24</v>
      </c>
      <c r="F10" s="2" t="s">
        <v>25</v>
      </c>
      <c r="H10" s="2" t="s">
        <v>24</v>
      </c>
      <c r="I10" s="2" t="s">
        <v>25</v>
      </c>
      <c r="K10" s="2" t="s">
        <v>24</v>
      </c>
      <c r="L10" s="2" t="s">
        <v>25</v>
      </c>
    </row>
    <row r="11" spans="2:12" x14ac:dyDescent="0.3">
      <c r="B11" s="2" t="s">
        <v>7</v>
      </c>
      <c r="C11" s="2"/>
      <c r="E11" s="2" t="s">
        <v>7</v>
      </c>
      <c r="F11" s="2"/>
      <c r="H11" s="2" t="s">
        <v>7</v>
      </c>
      <c r="I11" s="2"/>
      <c r="K11" s="2" t="s">
        <v>7</v>
      </c>
      <c r="L11" s="2"/>
    </row>
    <row r="12" spans="2:12" x14ac:dyDescent="0.3">
      <c r="B12" s="2" t="s">
        <v>8</v>
      </c>
      <c r="C12" s="2"/>
      <c r="E12" s="2" t="s">
        <v>8</v>
      </c>
      <c r="F12" s="2"/>
      <c r="H12" s="2" t="s">
        <v>8</v>
      </c>
      <c r="I12" s="2"/>
      <c r="K12" s="2" t="s">
        <v>8</v>
      </c>
      <c r="L12" s="2"/>
    </row>
    <row r="13" spans="2:12" x14ac:dyDescent="0.3">
      <c r="B13" s="2" t="s">
        <v>9</v>
      </c>
      <c r="C13" s="2"/>
      <c r="E13" s="2" t="s">
        <v>9</v>
      </c>
      <c r="F13" s="2"/>
      <c r="H13" s="2" t="s">
        <v>9</v>
      </c>
      <c r="I13" s="2"/>
      <c r="K13" s="2" t="s">
        <v>9</v>
      </c>
      <c r="L13" s="2"/>
    </row>
    <row r="14" spans="2:12" x14ac:dyDescent="0.3">
      <c r="B14" s="2" t="s">
        <v>10</v>
      </c>
      <c r="C14" s="2">
        <v>1</v>
      </c>
      <c r="E14" s="2" t="s">
        <v>10</v>
      </c>
      <c r="F14" s="2">
        <v>2</v>
      </c>
      <c r="H14" s="2" t="s">
        <v>10</v>
      </c>
      <c r="I14" s="2">
        <v>4</v>
      </c>
      <c r="K14" s="2" t="s">
        <v>10</v>
      </c>
      <c r="L14" s="2">
        <v>8</v>
      </c>
    </row>
  </sheetData>
  <mergeCells count="8">
    <mergeCell ref="B2:C2"/>
    <mergeCell ref="E2:F2"/>
    <mergeCell ref="H2:I2"/>
    <mergeCell ref="K2:L2"/>
    <mergeCell ref="B9:C9"/>
    <mergeCell ref="E9:F9"/>
    <mergeCell ref="H9:I9"/>
    <mergeCell ref="K9:L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Wellen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Radke</dc:creator>
  <cp:lastModifiedBy>Henry Radke</cp:lastModifiedBy>
  <dcterms:created xsi:type="dcterms:W3CDTF">2017-01-21T10:01:23Z</dcterms:created>
  <dcterms:modified xsi:type="dcterms:W3CDTF">2017-01-22T07:58:32Z</dcterms:modified>
</cp:coreProperties>
</file>