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0119103a1\Downloads\講義資料\4年生\研究\卒論\"/>
    </mc:Choice>
  </mc:AlternateContent>
  <bookViews>
    <workbookView xWindow="0" yWindow="0" windowWidth="7480" windowHeight="4110"/>
  </bookViews>
  <sheets>
    <sheet name="研A 6階 上" sheetId="2" r:id="rId1"/>
    <sheet name="研A 6階 下" sheetId="7" r:id="rId2"/>
    <sheet name="外階段" sheetId="8" r:id="rId3"/>
    <sheet name="フィルタ実験 順位" sheetId="9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67" i="2" l="1" a="1"/>
  <c r="R167" i="2" s="1"/>
  <c r="Q167" i="2" a="1"/>
  <c r="Q167" i="2" s="1"/>
  <c r="P167" i="2" a="1"/>
  <c r="P167" i="2" s="1"/>
  <c r="O167" i="2" a="1"/>
  <c r="O167" i="2" s="1"/>
  <c r="Y153" i="2"/>
  <c r="Y140" i="2"/>
  <c r="AA153" i="2"/>
  <c r="AA166" i="2"/>
  <c r="AA140" i="2"/>
  <c r="AA127" i="2"/>
  <c r="AA114" i="2"/>
  <c r="AA101" i="2"/>
  <c r="Y82" i="2"/>
  <c r="W123" i="2"/>
  <c r="X123" i="2" a="1"/>
  <c r="X123" i="2"/>
  <c r="X90" i="2" a="1"/>
  <c r="X90" i="2" s="1"/>
  <c r="X91" i="2" a="1"/>
  <c r="X91" i="2" s="1"/>
  <c r="X92" i="2" a="1"/>
  <c r="X92" i="2"/>
  <c r="X93" i="2" a="1"/>
  <c r="X93" i="2" s="1"/>
  <c r="X94" i="2" a="1"/>
  <c r="X94" i="2" s="1"/>
  <c r="X95" i="2" a="1"/>
  <c r="X95" i="2" s="1"/>
  <c r="X96" i="2" a="1"/>
  <c r="X96" i="2"/>
  <c r="X97" i="2" a="1"/>
  <c r="X97" i="2" s="1"/>
  <c r="X98" i="2" a="1"/>
  <c r="X98" i="2" s="1"/>
  <c r="X99" i="2" a="1"/>
  <c r="X99" i="2" s="1"/>
  <c r="X102" i="2" a="1"/>
  <c r="X102" i="2" s="1"/>
  <c r="X103" i="2" a="1"/>
  <c r="X103" i="2" s="1"/>
  <c r="X104" i="2" a="1"/>
  <c r="X104" i="2"/>
  <c r="X105" i="2" a="1"/>
  <c r="X105" i="2" s="1"/>
  <c r="X106" i="2" a="1"/>
  <c r="X106" i="2" s="1"/>
  <c r="X107" i="2" a="1"/>
  <c r="X107" i="2" s="1"/>
  <c r="X108" i="2" a="1"/>
  <c r="X108" i="2"/>
  <c r="X109" i="2" a="1"/>
  <c r="X109" i="2" s="1"/>
  <c r="X110" i="2" a="1"/>
  <c r="X110" i="2" s="1"/>
  <c r="X111" i="2" a="1"/>
  <c r="X111" i="2" s="1"/>
  <c r="X129" i="2" a="1"/>
  <c r="X129" i="2" s="1"/>
  <c r="X134" i="2" a="1"/>
  <c r="X134" i="2" s="1"/>
  <c r="X154" i="2" a="1"/>
  <c r="X154" i="2" s="1"/>
  <c r="X89" i="2" a="1"/>
  <c r="X89" i="2" s="1"/>
  <c r="W89" i="2"/>
  <c r="O88" i="2"/>
  <c r="P88" i="2"/>
  <c r="Q88" i="2"/>
  <c r="R88" i="2"/>
  <c r="O89" i="2"/>
  <c r="P89" i="2"/>
  <c r="Q89" i="2"/>
  <c r="R89" i="2"/>
  <c r="O90" i="2"/>
  <c r="P90" i="2"/>
  <c r="Q90" i="2"/>
  <c r="W90" i="2" s="1"/>
  <c r="R90" i="2"/>
  <c r="O91" i="2"/>
  <c r="P91" i="2"/>
  <c r="Q91" i="2"/>
  <c r="R91" i="2"/>
  <c r="O92" i="2"/>
  <c r="P92" i="2"/>
  <c r="Q92" i="2"/>
  <c r="R92" i="2"/>
  <c r="O93" i="2"/>
  <c r="P93" i="2"/>
  <c r="Q93" i="2"/>
  <c r="R93" i="2"/>
  <c r="O94" i="2"/>
  <c r="P94" i="2"/>
  <c r="Q94" i="2"/>
  <c r="R94" i="2"/>
  <c r="O95" i="2"/>
  <c r="P95" i="2"/>
  <c r="Q95" i="2"/>
  <c r="R95" i="2"/>
  <c r="O96" i="2"/>
  <c r="P96" i="2"/>
  <c r="Q96" i="2"/>
  <c r="R96" i="2"/>
  <c r="O97" i="2"/>
  <c r="P97" i="2"/>
  <c r="Q97" i="2"/>
  <c r="R97" i="2"/>
  <c r="O98" i="2"/>
  <c r="P98" i="2"/>
  <c r="Q98" i="2"/>
  <c r="R98" i="2"/>
  <c r="O99" i="2"/>
  <c r="P99" i="2"/>
  <c r="Q99" i="2"/>
  <c r="R99" i="2"/>
  <c r="O100" i="2"/>
  <c r="P100" i="2"/>
  <c r="Q100" i="2"/>
  <c r="R100" i="2"/>
  <c r="O101" i="2"/>
  <c r="P101" i="2"/>
  <c r="Q101" i="2"/>
  <c r="R101" i="2"/>
  <c r="O102" i="2"/>
  <c r="P102" i="2"/>
  <c r="Q102" i="2"/>
  <c r="R102" i="2"/>
  <c r="O103" i="2"/>
  <c r="P103" i="2"/>
  <c r="Q103" i="2"/>
  <c r="R103" i="2"/>
  <c r="O104" i="2"/>
  <c r="P104" i="2"/>
  <c r="Q104" i="2"/>
  <c r="R104" i="2"/>
  <c r="O105" i="2"/>
  <c r="P105" i="2"/>
  <c r="Q105" i="2"/>
  <c r="R105" i="2"/>
  <c r="O106" i="2"/>
  <c r="P106" i="2"/>
  <c r="Q106" i="2"/>
  <c r="R106" i="2"/>
  <c r="O107" i="2"/>
  <c r="P107" i="2"/>
  <c r="Q107" i="2"/>
  <c r="R107" i="2"/>
  <c r="O108" i="2"/>
  <c r="P108" i="2"/>
  <c r="Q108" i="2"/>
  <c r="R108" i="2"/>
  <c r="O109" i="2"/>
  <c r="P109" i="2"/>
  <c r="Q109" i="2"/>
  <c r="R109" i="2"/>
  <c r="O110" i="2"/>
  <c r="P110" i="2"/>
  <c r="Q110" i="2"/>
  <c r="R110" i="2"/>
  <c r="O111" i="2"/>
  <c r="P111" i="2"/>
  <c r="Q111" i="2"/>
  <c r="R111" i="2"/>
  <c r="O112" i="2"/>
  <c r="P112" i="2"/>
  <c r="Q112" i="2"/>
  <c r="R112" i="2"/>
  <c r="O113" i="2"/>
  <c r="P113" i="2"/>
  <c r="Q113" i="2"/>
  <c r="R113" i="2"/>
  <c r="O114" i="2"/>
  <c r="P114" i="2"/>
  <c r="Q114" i="2"/>
  <c r="R114" i="2"/>
  <c r="O115" i="2"/>
  <c r="P115" i="2"/>
  <c r="Q115" i="2"/>
  <c r="R115" i="2"/>
  <c r="O116" i="2"/>
  <c r="X116" i="2" s="1" a="1"/>
  <c r="X116" i="2" s="1"/>
  <c r="P116" i="2"/>
  <c r="Q116" i="2"/>
  <c r="R116" i="2"/>
  <c r="O117" i="2"/>
  <c r="P117" i="2"/>
  <c r="Q117" i="2"/>
  <c r="R117" i="2"/>
  <c r="O118" i="2"/>
  <c r="W118" i="2" s="1"/>
  <c r="P118" i="2"/>
  <c r="Q118" i="2"/>
  <c r="R118" i="2"/>
  <c r="O119" i="2"/>
  <c r="P119" i="2"/>
  <c r="Q119" i="2"/>
  <c r="R119" i="2"/>
  <c r="O120" i="2"/>
  <c r="P120" i="2"/>
  <c r="Q120" i="2"/>
  <c r="R120" i="2"/>
  <c r="O121" i="2"/>
  <c r="P121" i="2"/>
  <c r="Q121" i="2"/>
  <c r="R121" i="2"/>
  <c r="O122" i="2"/>
  <c r="P122" i="2"/>
  <c r="Q122" i="2"/>
  <c r="R122" i="2"/>
  <c r="O123" i="2"/>
  <c r="P123" i="2"/>
  <c r="Q123" i="2"/>
  <c r="R123" i="2"/>
  <c r="O124" i="2"/>
  <c r="P124" i="2"/>
  <c r="Q124" i="2"/>
  <c r="R124" i="2"/>
  <c r="O125" i="2"/>
  <c r="P125" i="2"/>
  <c r="Q125" i="2"/>
  <c r="R125" i="2"/>
  <c r="O126" i="2"/>
  <c r="P126" i="2"/>
  <c r="Q126" i="2"/>
  <c r="R126" i="2"/>
  <c r="O127" i="2"/>
  <c r="P127" i="2"/>
  <c r="Q127" i="2"/>
  <c r="R127" i="2"/>
  <c r="O128" i="2"/>
  <c r="P128" i="2"/>
  <c r="Q128" i="2"/>
  <c r="R128" i="2"/>
  <c r="O129" i="2"/>
  <c r="W129" i="2" s="1"/>
  <c r="P129" i="2"/>
  <c r="Q129" i="2"/>
  <c r="R129" i="2"/>
  <c r="O130" i="2"/>
  <c r="X130" i="2" s="1" a="1"/>
  <c r="X130" i="2" s="1"/>
  <c r="P130" i="2"/>
  <c r="Q130" i="2"/>
  <c r="R130" i="2"/>
  <c r="O131" i="2"/>
  <c r="P131" i="2"/>
  <c r="Q131" i="2"/>
  <c r="R131" i="2"/>
  <c r="O132" i="2"/>
  <c r="P132" i="2"/>
  <c r="Q132" i="2"/>
  <c r="R132" i="2"/>
  <c r="O133" i="2"/>
  <c r="P133" i="2"/>
  <c r="Q133" i="2"/>
  <c r="R133" i="2"/>
  <c r="O134" i="2"/>
  <c r="P134" i="2"/>
  <c r="Q134" i="2"/>
  <c r="R134" i="2"/>
  <c r="O135" i="2"/>
  <c r="P135" i="2"/>
  <c r="Q135" i="2"/>
  <c r="R135" i="2"/>
  <c r="O136" i="2"/>
  <c r="P136" i="2"/>
  <c r="Q136" i="2"/>
  <c r="R136" i="2"/>
  <c r="O137" i="2"/>
  <c r="P137" i="2"/>
  <c r="Q137" i="2"/>
  <c r="R137" i="2"/>
  <c r="O138" i="2"/>
  <c r="P138" i="2"/>
  <c r="Q138" i="2"/>
  <c r="R138" i="2"/>
  <c r="O139" i="2"/>
  <c r="P139" i="2"/>
  <c r="Q139" i="2"/>
  <c r="R139" i="2"/>
  <c r="O140" i="2"/>
  <c r="P140" i="2"/>
  <c r="Q140" i="2"/>
  <c r="R140" i="2"/>
  <c r="O141" i="2"/>
  <c r="P141" i="2"/>
  <c r="Q141" i="2"/>
  <c r="R141" i="2"/>
  <c r="O142" i="2"/>
  <c r="P142" i="2"/>
  <c r="Q142" i="2"/>
  <c r="R142" i="2"/>
  <c r="O143" i="2"/>
  <c r="P143" i="2"/>
  <c r="Q143" i="2"/>
  <c r="R143" i="2"/>
  <c r="O144" i="2"/>
  <c r="X144" i="2" s="1" a="1"/>
  <c r="X144" i="2" s="1"/>
  <c r="P144" i="2"/>
  <c r="Q144" i="2"/>
  <c r="R144" i="2"/>
  <c r="O145" i="2"/>
  <c r="P145" i="2"/>
  <c r="Q145" i="2"/>
  <c r="R145" i="2"/>
  <c r="O146" i="2"/>
  <c r="P146" i="2"/>
  <c r="Q146" i="2"/>
  <c r="R146" i="2"/>
  <c r="O147" i="2"/>
  <c r="P147" i="2"/>
  <c r="Q147" i="2"/>
  <c r="R147" i="2"/>
  <c r="O148" i="2"/>
  <c r="W148" i="2" s="1"/>
  <c r="P148" i="2"/>
  <c r="Q148" i="2"/>
  <c r="R148" i="2"/>
  <c r="O149" i="2"/>
  <c r="P149" i="2"/>
  <c r="Q149" i="2"/>
  <c r="R149" i="2"/>
  <c r="O150" i="2"/>
  <c r="P150" i="2"/>
  <c r="Q150" i="2"/>
  <c r="W150" i="2" s="1"/>
  <c r="R150" i="2"/>
  <c r="O151" i="2"/>
  <c r="P151" i="2"/>
  <c r="Q151" i="2"/>
  <c r="R151" i="2"/>
  <c r="O152" i="2"/>
  <c r="P152" i="2"/>
  <c r="Q152" i="2"/>
  <c r="R152" i="2"/>
  <c r="O153" i="2"/>
  <c r="P153" i="2"/>
  <c r="Q153" i="2"/>
  <c r="R153" i="2"/>
  <c r="O154" i="2"/>
  <c r="P154" i="2"/>
  <c r="Q154" i="2"/>
  <c r="R154" i="2"/>
  <c r="O155" i="2"/>
  <c r="P155" i="2"/>
  <c r="Q155" i="2"/>
  <c r="R155" i="2"/>
  <c r="O156" i="2"/>
  <c r="P156" i="2"/>
  <c r="Q156" i="2"/>
  <c r="R156" i="2"/>
  <c r="O157" i="2"/>
  <c r="P157" i="2"/>
  <c r="Q157" i="2"/>
  <c r="R157" i="2"/>
  <c r="O158" i="2"/>
  <c r="P158" i="2"/>
  <c r="Q158" i="2"/>
  <c r="R158" i="2"/>
  <c r="O159" i="2"/>
  <c r="P159" i="2"/>
  <c r="Q159" i="2"/>
  <c r="R159" i="2"/>
  <c r="O160" i="2"/>
  <c r="P160" i="2"/>
  <c r="Q160" i="2"/>
  <c r="R160" i="2"/>
  <c r="O161" i="2"/>
  <c r="P161" i="2"/>
  <c r="Q161" i="2"/>
  <c r="R161" i="2"/>
  <c r="O162" i="2"/>
  <c r="W162" i="2" s="1"/>
  <c r="P162" i="2"/>
  <c r="Q162" i="2"/>
  <c r="R162" i="2"/>
  <c r="O163" i="2"/>
  <c r="P163" i="2"/>
  <c r="Q163" i="2"/>
  <c r="R163" i="2"/>
  <c r="O164" i="2"/>
  <c r="P164" i="2"/>
  <c r="Q164" i="2"/>
  <c r="R164" i="2"/>
  <c r="O165" i="2"/>
  <c r="P165" i="2"/>
  <c r="Q165" i="2"/>
  <c r="R165" i="2"/>
  <c r="O166" i="2"/>
  <c r="P166" i="2"/>
  <c r="Q166" i="2"/>
  <c r="R166" i="2"/>
  <c r="W87" i="2"/>
  <c r="W166" i="2" l="1"/>
  <c r="X166" i="2" a="1"/>
  <c r="X166" i="2" s="1"/>
  <c r="X165" i="2" a="1"/>
  <c r="X165" i="2" s="1"/>
  <c r="W165" i="2"/>
  <c r="W153" i="2"/>
  <c r="X153" i="2" a="1"/>
  <c r="X153" i="2" s="1"/>
  <c r="X152" i="2" a="1"/>
  <c r="X152" i="2" s="1"/>
  <c r="W152" i="2"/>
  <c r="W140" i="2"/>
  <c r="X140" i="2" a="1"/>
  <c r="X140" i="2" s="1"/>
  <c r="W139" i="2"/>
  <c r="X139" i="2" a="1"/>
  <c r="X139" i="2" s="1"/>
  <c r="W127" i="2"/>
  <c r="X127" i="2" a="1"/>
  <c r="X127" i="2" s="1"/>
  <c r="W114" i="2"/>
  <c r="X114" i="2" a="1"/>
  <c r="X114" i="2" s="1"/>
  <c r="X113" i="2" a="1"/>
  <c r="X113" i="2" s="1"/>
  <c r="W113" i="2"/>
  <c r="W101" i="2"/>
  <c r="X101" i="2" a="1"/>
  <c r="X101" i="2" s="1"/>
  <c r="W100" i="2"/>
  <c r="X100" i="2" a="1"/>
  <c r="X100" i="2" s="1"/>
  <c r="X126" i="2" a="1"/>
  <c r="X126" i="2" s="1"/>
  <c r="W126" i="2"/>
  <c r="X151" i="2" a="1"/>
  <c r="X151" i="2" s="1"/>
  <c r="W151" i="2"/>
  <c r="X150" i="2" a="1"/>
  <c r="X150" i="2" s="1"/>
  <c r="W149" i="2"/>
  <c r="X149" i="2" a="1"/>
  <c r="X149" i="2" s="1"/>
  <c r="X148" i="2" a="1"/>
  <c r="X148" i="2" s="1"/>
  <c r="W147" i="2"/>
  <c r="X147" i="2" a="1"/>
  <c r="X147" i="2" s="1"/>
  <c r="W146" i="2"/>
  <c r="X146" i="2" a="1"/>
  <c r="X146" i="2" s="1"/>
  <c r="X145" i="2" a="1"/>
  <c r="X145" i="2" s="1"/>
  <c r="W145" i="2"/>
  <c r="W144" i="2"/>
  <c r="W143" i="2"/>
  <c r="X143" i="2" a="1"/>
  <c r="X143" i="2" s="1"/>
  <c r="W142" i="2"/>
  <c r="X142" i="2" a="1"/>
  <c r="X142" i="2" s="1"/>
  <c r="W141" i="2"/>
  <c r="X141" i="2" a="1"/>
  <c r="X141" i="2" s="1"/>
  <c r="X138" i="2" a="1"/>
  <c r="X138" i="2" s="1"/>
  <c r="W138" i="2"/>
  <c r="X137" i="2" a="1"/>
  <c r="X137" i="2" s="1"/>
  <c r="W137" i="2"/>
  <c r="X136" i="2" a="1"/>
  <c r="X136" i="2" s="1"/>
  <c r="W136" i="2"/>
  <c r="X135" i="2" a="1"/>
  <c r="X135" i="2" s="1"/>
  <c r="W135" i="2"/>
  <c r="W134" i="2"/>
  <c r="X133" i="2" a="1"/>
  <c r="X133" i="2" s="1"/>
  <c r="W133" i="2"/>
  <c r="X132" i="2" a="1"/>
  <c r="X132" i="2" s="1"/>
  <c r="W132" i="2"/>
  <c r="X131" i="2" a="1"/>
  <c r="X131" i="2" s="1"/>
  <c r="W131" i="2"/>
  <c r="W130" i="2"/>
  <c r="X128" i="2" a="1"/>
  <c r="X128" i="2" s="1"/>
  <c r="W128" i="2"/>
  <c r="W125" i="2"/>
  <c r="X125" i="2" a="1"/>
  <c r="X125" i="2" s="1"/>
  <c r="W124" i="2"/>
  <c r="X124" i="2" a="1"/>
  <c r="X124" i="2" s="1"/>
  <c r="X121" i="2" a="1"/>
  <c r="X121" i="2" s="1"/>
  <c r="W121" i="2"/>
  <c r="X120" i="2" a="1"/>
  <c r="X120" i="2" s="1"/>
  <c r="W120" i="2"/>
  <c r="W119" i="2"/>
  <c r="X119" i="2" a="1"/>
  <c r="X119" i="2" s="1"/>
  <c r="X118" i="2" a="1"/>
  <c r="X118" i="2" s="1"/>
  <c r="W117" i="2"/>
  <c r="X117" i="2" a="1"/>
  <c r="X117" i="2" s="1"/>
  <c r="W116" i="2"/>
  <c r="X115" i="2" a="1"/>
  <c r="X115" i="2" s="1"/>
  <c r="W115" i="2"/>
  <c r="X112" i="2" a="1"/>
  <c r="X112" i="2" s="1"/>
  <c r="W112" i="2"/>
  <c r="X164" i="2" a="1"/>
  <c r="X164" i="2" s="1"/>
  <c r="W164" i="2"/>
  <c r="X163" i="2" a="1"/>
  <c r="X163" i="2" s="1"/>
  <c r="W163" i="2"/>
  <c r="X162" i="2" a="1"/>
  <c r="X162" i="2" s="1"/>
  <c r="X161" i="2" a="1"/>
  <c r="X161" i="2" s="1"/>
  <c r="W161" i="2"/>
  <c r="W160" i="2"/>
  <c r="X160" i="2" a="1"/>
  <c r="X160" i="2" s="1"/>
  <c r="X159" i="2" a="1"/>
  <c r="X159" i="2" s="1"/>
  <c r="W159" i="2"/>
  <c r="X158" i="2" a="1"/>
  <c r="X158" i="2" s="1"/>
  <c r="W158" i="2"/>
  <c r="X157" i="2" a="1"/>
  <c r="X157" i="2" s="1"/>
  <c r="W157" i="2"/>
  <c r="X156" i="2" a="1"/>
  <c r="X156" i="2" s="1"/>
  <c r="W156" i="2"/>
  <c r="X155" i="2" a="1"/>
  <c r="X155" i="2" s="1"/>
  <c r="W155" i="2"/>
  <c r="W154" i="2"/>
  <c r="W111" i="2"/>
  <c r="W110" i="2"/>
  <c r="W109" i="2"/>
  <c r="W108" i="2"/>
  <c r="W107" i="2"/>
  <c r="W106" i="2"/>
  <c r="W105" i="2"/>
  <c r="W104" i="2"/>
  <c r="W103" i="2"/>
  <c r="W102" i="2"/>
  <c r="W99" i="2"/>
  <c r="W98" i="2"/>
  <c r="W97" i="2"/>
  <c r="W96" i="2"/>
  <c r="W95" i="2"/>
  <c r="W94" i="2"/>
  <c r="W93" i="2"/>
  <c r="W92" i="2"/>
  <c r="W91" i="2"/>
  <c r="R34" i="8"/>
  <c r="R35" i="8"/>
  <c r="R36" i="8"/>
  <c r="R37" i="8"/>
  <c r="R38" i="8"/>
  <c r="R39" i="8"/>
  <c r="Y166" i="2" l="1"/>
  <c r="Z166" i="2"/>
  <c r="Z153" i="2"/>
  <c r="Z140" i="2"/>
  <c r="Y127" i="2"/>
  <c r="Z127" i="2"/>
  <c r="Y114" i="2"/>
  <c r="Z114" i="2"/>
  <c r="Y101" i="2"/>
  <c r="Z101" i="2"/>
  <c r="R29" i="8"/>
  <c r="Q29" i="8"/>
  <c r="P29" i="8"/>
  <c r="O29" i="8"/>
  <c r="R28" i="8"/>
  <c r="Q28" i="8"/>
  <c r="P28" i="8"/>
  <c r="O28" i="8"/>
  <c r="R27" i="8"/>
  <c r="Q27" i="8"/>
  <c r="P27" i="8"/>
  <c r="O27" i="8"/>
  <c r="R26" i="8"/>
  <c r="Q26" i="8"/>
  <c r="P26" i="8"/>
  <c r="O26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R71" i="2"/>
  <c r="O6" i="8"/>
  <c r="P6" i="8"/>
  <c r="Q6" i="8"/>
  <c r="R6" i="8"/>
  <c r="O7" i="8"/>
  <c r="P7" i="8"/>
  <c r="Q7" i="8"/>
  <c r="R7" i="8"/>
  <c r="O8" i="8"/>
  <c r="P8" i="8"/>
  <c r="Q8" i="8"/>
  <c r="R8" i="8"/>
  <c r="O9" i="8"/>
  <c r="P9" i="8"/>
  <c r="Q9" i="8"/>
  <c r="R9" i="8"/>
  <c r="O10" i="8"/>
  <c r="P10" i="8"/>
  <c r="Q10" i="8"/>
  <c r="R10" i="8"/>
  <c r="O11" i="8"/>
  <c r="P11" i="8"/>
  <c r="Q11" i="8"/>
  <c r="R11" i="8"/>
  <c r="O12" i="8"/>
  <c r="P12" i="8"/>
  <c r="Q12" i="8"/>
  <c r="R12" i="8"/>
  <c r="O13" i="8"/>
  <c r="P13" i="8"/>
  <c r="Q13" i="8"/>
  <c r="R13" i="8"/>
  <c r="O14" i="8"/>
  <c r="P14" i="8"/>
  <c r="Q14" i="8"/>
  <c r="R14" i="8"/>
  <c r="O15" i="8"/>
  <c r="P15" i="8"/>
  <c r="Q15" i="8"/>
  <c r="R15" i="8"/>
  <c r="O16" i="8"/>
  <c r="P16" i="8"/>
  <c r="Q16" i="8"/>
  <c r="R16" i="8"/>
  <c r="O17" i="8"/>
  <c r="P17" i="8"/>
  <c r="Q17" i="8"/>
  <c r="R17" i="8"/>
  <c r="O18" i="8"/>
  <c r="P18" i="8"/>
  <c r="Q18" i="8"/>
  <c r="R18" i="8"/>
  <c r="O19" i="8"/>
  <c r="P19" i="8"/>
  <c r="Q19" i="8"/>
  <c r="R19" i="8"/>
  <c r="O20" i="8"/>
  <c r="P20" i="8"/>
  <c r="Q20" i="8"/>
  <c r="R20" i="8"/>
  <c r="O21" i="8"/>
  <c r="P21" i="8"/>
  <c r="Q21" i="8"/>
  <c r="R21" i="8"/>
  <c r="O22" i="8"/>
  <c r="P22" i="8"/>
  <c r="Q22" i="8"/>
  <c r="R22" i="8"/>
  <c r="O23" i="8"/>
  <c r="P23" i="8"/>
  <c r="Q23" i="8"/>
  <c r="R23" i="8"/>
  <c r="O24" i="8"/>
  <c r="P24" i="8"/>
  <c r="Q24" i="8"/>
  <c r="R24" i="8"/>
  <c r="O25" i="8"/>
  <c r="P25" i="8"/>
  <c r="Q25" i="8"/>
  <c r="R25" i="8"/>
  <c r="O38" i="8"/>
  <c r="P38" i="8"/>
  <c r="Q38" i="8"/>
  <c r="O39" i="8"/>
  <c r="P39" i="8"/>
  <c r="Q39" i="8"/>
  <c r="O40" i="8"/>
  <c r="P40" i="8"/>
  <c r="Q40" i="8"/>
  <c r="R40" i="8"/>
  <c r="O41" i="8"/>
  <c r="P41" i="8"/>
  <c r="Q41" i="8"/>
  <c r="R41" i="8"/>
  <c r="O42" i="8"/>
  <c r="P42" i="8"/>
  <c r="Q42" i="8"/>
  <c r="R42" i="8"/>
  <c r="O43" i="8"/>
  <c r="P43" i="8"/>
  <c r="Q43" i="8"/>
  <c r="R43" i="8"/>
  <c r="O44" i="8"/>
  <c r="P44" i="8"/>
  <c r="Q44" i="8"/>
  <c r="R44" i="8"/>
  <c r="O45" i="8"/>
  <c r="P45" i="8"/>
  <c r="Q45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O53" i="8"/>
  <c r="P53" i="8"/>
  <c r="Q53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O61" i="8"/>
  <c r="P61" i="8"/>
  <c r="Q61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O69" i="8"/>
  <c r="P69" i="8"/>
  <c r="Q69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O77" i="8"/>
  <c r="P77" i="8"/>
  <c r="Q77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O85" i="8"/>
  <c r="P85" i="8"/>
  <c r="Q85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O93" i="8"/>
  <c r="P93" i="8"/>
  <c r="Q93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O101" i="8"/>
  <c r="P101" i="8"/>
  <c r="Q101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O105" i="8"/>
  <c r="P105" i="8"/>
  <c r="Q105" i="8"/>
  <c r="R105" i="8"/>
  <c r="R5" i="8"/>
  <c r="Q5" i="8"/>
  <c r="P5" i="8"/>
  <c r="O5" i="8"/>
  <c r="O6" i="7"/>
  <c r="P6" i="7"/>
  <c r="Q6" i="7"/>
  <c r="R6" i="7"/>
  <c r="O7" i="7"/>
  <c r="P7" i="7"/>
  <c r="Q7" i="7"/>
  <c r="R7" i="7"/>
  <c r="O8" i="7"/>
  <c r="P8" i="7"/>
  <c r="Q8" i="7"/>
  <c r="R8" i="7"/>
  <c r="O9" i="7"/>
  <c r="P9" i="7"/>
  <c r="Q9" i="7"/>
  <c r="R9" i="7"/>
  <c r="O10" i="7"/>
  <c r="P10" i="7"/>
  <c r="Q10" i="7"/>
  <c r="R10" i="7"/>
  <c r="O11" i="7"/>
  <c r="P11" i="7"/>
  <c r="Q11" i="7"/>
  <c r="R11" i="7"/>
  <c r="O12" i="7"/>
  <c r="P12" i="7"/>
  <c r="Q12" i="7"/>
  <c r="R12" i="7"/>
  <c r="O13" i="7"/>
  <c r="P13" i="7"/>
  <c r="Q13" i="7"/>
  <c r="R13" i="7"/>
  <c r="O14" i="7"/>
  <c r="P14" i="7"/>
  <c r="Q14" i="7"/>
  <c r="R14" i="7"/>
  <c r="O15" i="7"/>
  <c r="P15" i="7"/>
  <c r="Q15" i="7"/>
  <c r="R15" i="7"/>
  <c r="O16" i="7"/>
  <c r="P16" i="7"/>
  <c r="Q16" i="7"/>
  <c r="R16" i="7"/>
  <c r="O17" i="7"/>
  <c r="P17" i="7"/>
  <c r="Q17" i="7"/>
  <c r="R17" i="7"/>
  <c r="O18" i="7"/>
  <c r="P18" i="7"/>
  <c r="Q18" i="7"/>
  <c r="R18" i="7"/>
  <c r="O19" i="7"/>
  <c r="P19" i="7"/>
  <c r="Q19" i="7"/>
  <c r="R19" i="7"/>
  <c r="O20" i="7"/>
  <c r="P20" i="7"/>
  <c r="Q20" i="7"/>
  <c r="R20" i="7"/>
  <c r="O21" i="7"/>
  <c r="P21" i="7"/>
  <c r="Q21" i="7"/>
  <c r="R21" i="7"/>
  <c r="O22" i="7"/>
  <c r="P22" i="7"/>
  <c r="Q22" i="7"/>
  <c r="R22" i="7"/>
  <c r="O23" i="7"/>
  <c r="P23" i="7"/>
  <c r="Q23" i="7"/>
  <c r="R23" i="7"/>
  <c r="O24" i="7"/>
  <c r="P24" i="7"/>
  <c r="Q24" i="7"/>
  <c r="R24" i="7"/>
  <c r="O25" i="7"/>
  <c r="P25" i="7"/>
  <c r="Q25" i="7"/>
  <c r="R25" i="7"/>
  <c r="O26" i="7"/>
  <c r="P26" i="7"/>
  <c r="Q26" i="7"/>
  <c r="R26" i="7"/>
  <c r="O27" i="7"/>
  <c r="P27" i="7"/>
  <c r="Q27" i="7"/>
  <c r="R27" i="7"/>
  <c r="O28" i="7"/>
  <c r="P28" i="7"/>
  <c r="Q28" i="7"/>
  <c r="R28" i="7"/>
  <c r="O29" i="7"/>
  <c r="P29" i="7"/>
  <c r="Q29" i="7"/>
  <c r="R29" i="7"/>
  <c r="O30" i="7"/>
  <c r="P30" i="7"/>
  <c r="Q30" i="7"/>
  <c r="R30" i="7"/>
  <c r="O31" i="7"/>
  <c r="P31" i="7"/>
  <c r="Q31" i="7"/>
  <c r="R31" i="7"/>
  <c r="O32" i="7"/>
  <c r="P32" i="7"/>
  <c r="Q32" i="7"/>
  <c r="R32" i="7"/>
  <c r="O33" i="7"/>
  <c r="P33" i="7"/>
  <c r="Q33" i="7"/>
  <c r="R33" i="7"/>
  <c r="O34" i="7"/>
  <c r="P34" i="7"/>
  <c r="Q34" i="7"/>
  <c r="R34" i="7"/>
  <c r="O35" i="7"/>
  <c r="P35" i="7"/>
  <c r="Q35" i="7"/>
  <c r="R35" i="7"/>
  <c r="O36" i="7"/>
  <c r="P36" i="7"/>
  <c r="Q36" i="7"/>
  <c r="R36" i="7"/>
  <c r="O37" i="7"/>
  <c r="P37" i="7"/>
  <c r="Q37" i="7"/>
  <c r="R37" i="7"/>
  <c r="O38" i="7"/>
  <c r="P38" i="7"/>
  <c r="Q38" i="7"/>
  <c r="R38" i="7"/>
  <c r="O39" i="7"/>
  <c r="P39" i="7"/>
  <c r="Q39" i="7"/>
  <c r="R39" i="7"/>
  <c r="O40" i="7"/>
  <c r="P40" i="7"/>
  <c r="Q40" i="7"/>
  <c r="R40" i="7"/>
  <c r="O41" i="7"/>
  <c r="P41" i="7"/>
  <c r="Q41" i="7"/>
  <c r="R41" i="7"/>
  <c r="O42" i="7"/>
  <c r="P42" i="7"/>
  <c r="Q42" i="7"/>
  <c r="R42" i="7"/>
  <c r="O43" i="7"/>
  <c r="P43" i="7"/>
  <c r="Q43" i="7"/>
  <c r="R43" i="7"/>
  <c r="O44" i="7"/>
  <c r="P44" i="7"/>
  <c r="Q44" i="7"/>
  <c r="R44" i="7"/>
  <c r="O45" i="7"/>
  <c r="P45" i="7"/>
  <c r="Q45" i="7"/>
  <c r="R45" i="7"/>
  <c r="O46" i="7"/>
  <c r="P46" i="7"/>
  <c r="Q46" i="7"/>
  <c r="R46" i="7"/>
  <c r="O47" i="7"/>
  <c r="P47" i="7"/>
  <c r="Q47" i="7"/>
  <c r="R47" i="7"/>
  <c r="O48" i="7"/>
  <c r="P48" i="7"/>
  <c r="Q48" i="7"/>
  <c r="R48" i="7"/>
  <c r="O49" i="7"/>
  <c r="P49" i="7"/>
  <c r="Q49" i="7"/>
  <c r="R49" i="7"/>
  <c r="O50" i="7"/>
  <c r="P50" i="7"/>
  <c r="Q50" i="7"/>
  <c r="R50" i="7"/>
  <c r="O51" i="7"/>
  <c r="P51" i="7"/>
  <c r="Q51" i="7"/>
  <c r="R51" i="7"/>
  <c r="O52" i="7"/>
  <c r="P52" i="7"/>
  <c r="Q52" i="7"/>
  <c r="R52" i="7"/>
  <c r="O53" i="7"/>
  <c r="P53" i="7"/>
  <c r="Q53" i="7"/>
  <c r="R53" i="7"/>
  <c r="O54" i="7"/>
  <c r="P54" i="7"/>
  <c r="Q54" i="7"/>
  <c r="R54" i="7"/>
  <c r="O55" i="7"/>
  <c r="P55" i="7"/>
  <c r="Q55" i="7"/>
  <c r="R55" i="7"/>
  <c r="O56" i="7"/>
  <c r="P56" i="7"/>
  <c r="Q56" i="7"/>
  <c r="R56" i="7"/>
  <c r="O57" i="7"/>
  <c r="P57" i="7"/>
  <c r="Q57" i="7"/>
  <c r="R57" i="7"/>
  <c r="O58" i="7"/>
  <c r="P58" i="7"/>
  <c r="Q58" i="7"/>
  <c r="R58" i="7"/>
  <c r="O59" i="7"/>
  <c r="P59" i="7"/>
  <c r="Q59" i="7"/>
  <c r="R59" i="7"/>
  <c r="O60" i="7"/>
  <c r="P60" i="7"/>
  <c r="Q60" i="7"/>
  <c r="R60" i="7"/>
  <c r="O61" i="7"/>
  <c r="P61" i="7"/>
  <c r="Q61" i="7"/>
  <c r="R61" i="7"/>
  <c r="O62" i="7"/>
  <c r="P62" i="7"/>
  <c r="Q62" i="7"/>
  <c r="R62" i="7"/>
  <c r="O63" i="7"/>
  <c r="P63" i="7"/>
  <c r="Q63" i="7"/>
  <c r="R63" i="7"/>
  <c r="O64" i="7"/>
  <c r="P64" i="7"/>
  <c r="Q64" i="7"/>
  <c r="R64" i="7"/>
  <c r="O65" i="7"/>
  <c r="P65" i="7"/>
  <c r="Q65" i="7"/>
  <c r="R65" i="7"/>
  <c r="O66" i="7"/>
  <c r="P66" i="7"/>
  <c r="Q66" i="7"/>
  <c r="R66" i="7"/>
  <c r="O67" i="7"/>
  <c r="P67" i="7"/>
  <c r="Q67" i="7"/>
  <c r="R67" i="7"/>
  <c r="O68" i="7"/>
  <c r="P68" i="7"/>
  <c r="Q68" i="7"/>
  <c r="R68" i="7"/>
  <c r="O69" i="7"/>
  <c r="P69" i="7"/>
  <c r="Q69" i="7"/>
  <c r="R69" i="7"/>
  <c r="O70" i="7"/>
  <c r="P70" i="7"/>
  <c r="Q70" i="7"/>
  <c r="R70" i="7"/>
  <c r="O71" i="7"/>
  <c r="P71" i="7"/>
  <c r="Q71" i="7"/>
  <c r="R71" i="7"/>
  <c r="O72" i="7"/>
  <c r="P72" i="7"/>
  <c r="Q72" i="7"/>
  <c r="R72" i="7"/>
  <c r="O73" i="7"/>
  <c r="P73" i="7"/>
  <c r="Q73" i="7"/>
  <c r="R73" i="7"/>
  <c r="O74" i="7"/>
  <c r="P74" i="7"/>
  <c r="Q74" i="7"/>
  <c r="R74" i="7"/>
  <c r="O75" i="7"/>
  <c r="P75" i="7"/>
  <c r="Q75" i="7"/>
  <c r="R75" i="7"/>
  <c r="O76" i="7"/>
  <c r="P76" i="7"/>
  <c r="Q76" i="7"/>
  <c r="R76" i="7"/>
  <c r="O77" i="7"/>
  <c r="P77" i="7"/>
  <c r="Q77" i="7"/>
  <c r="R77" i="7"/>
  <c r="O78" i="7"/>
  <c r="P78" i="7"/>
  <c r="Q78" i="7"/>
  <c r="R78" i="7"/>
  <c r="O79" i="7"/>
  <c r="P79" i="7"/>
  <c r="Q79" i="7"/>
  <c r="R79" i="7"/>
  <c r="O80" i="7"/>
  <c r="P80" i="7"/>
  <c r="Q80" i="7"/>
  <c r="R80" i="7"/>
  <c r="O81" i="7"/>
  <c r="P81" i="7"/>
  <c r="Q81" i="7"/>
  <c r="R81" i="7"/>
  <c r="O82" i="7"/>
  <c r="P82" i="7"/>
  <c r="Q82" i="7"/>
  <c r="R82" i="7"/>
  <c r="O83" i="7"/>
  <c r="P83" i="7"/>
  <c r="Q83" i="7"/>
  <c r="R83" i="7"/>
  <c r="O84" i="7"/>
  <c r="P84" i="7"/>
  <c r="Q84" i="7"/>
  <c r="R84" i="7"/>
  <c r="O85" i="7"/>
  <c r="P85" i="7"/>
  <c r="Q85" i="7"/>
  <c r="R85" i="7"/>
  <c r="O86" i="7"/>
  <c r="P86" i="7"/>
  <c r="Q86" i="7"/>
  <c r="R86" i="7"/>
  <c r="O87" i="7"/>
  <c r="P87" i="7"/>
  <c r="Q87" i="7"/>
  <c r="R87" i="7"/>
  <c r="O88" i="7"/>
  <c r="P88" i="7"/>
  <c r="Q88" i="7"/>
  <c r="R88" i="7"/>
  <c r="O89" i="7"/>
  <c r="P89" i="7"/>
  <c r="Q89" i="7"/>
  <c r="R89" i="7"/>
  <c r="O90" i="7"/>
  <c r="P90" i="7"/>
  <c r="Q90" i="7"/>
  <c r="R90" i="7"/>
  <c r="O91" i="7"/>
  <c r="P91" i="7"/>
  <c r="Q91" i="7"/>
  <c r="R91" i="7"/>
  <c r="O92" i="7"/>
  <c r="P92" i="7"/>
  <c r="Q92" i="7"/>
  <c r="R92" i="7"/>
  <c r="O93" i="7"/>
  <c r="P93" i="7"/>
  <c r="Q93" i="7"/>
  <c r="R93" i="7"/>
  <c r="O94" i="7"/>
  <c r="P94" i="7"/>
  <c r="Q94" i="7"/>
  <c r="R94" i="7"/>
  <c r="O95" i="7"/>
  <c r="P95" i="7"/>
  <c r="Q95" i="7"/>
  <c r="R95" i="7"/>
  <c r="O96" i="7"/>
  <c r="P96" i="7"/>
  <c r="Q96" i="7"/>
  <c r="R96" i="7"/>
  <c r="O97" i="7"/>
  <c r="P97" i="7"/>
  <c r="Q97" i="7"/>
  <c r="R97" i="7"/>
  <c r="O98" i="7"/>
  <c r="P98" i="7"/>
  <c r="Q98" i="7"/>
  <c r="R98" i="7"/>
  <c r="O99" i="7"/>
  <c r="P99" i="7"/>
  <c r="Q99" i="7"/>
  <c r="R99" i="7"/>
  <c r="O100" i="7"/>
  <c r="P100" i="7"/>
  <c r="Q100" i="7"/>
  <c r="R100" i="7"/>
  <c r="O101" i="7"/>
  <c r="P101" i="7"/>
  <c r="Q101" i="7"/>
  <c r="R101" i="7"/>
  <c r="O102" i="7"/>
  <c r="P102" i="7"/>
  <c r="Q102" i="7"/>
  <c r="R102" i="7"/>
  <c r="O103" i="7"/>
  <c r="P103" i="7"/>
  <c r="Q103" i="7"/>
  <c r="R103" i="7"/>
  <c r="O104" i="7"/>
  <c r="P104" i="7"/>
  <c r="Q104" i="7"/>
  <c r="R104" i="7"/>
  <c r="O105" i="7"/>
  <c r="P105" i="7"/>
  <c r="Q105" i="7"/>
  <c r="R105" i="7"/>
  <c r="R5" i="7"/>
  <c r="Q5" i="7"/>
  <c r="P5" i="7"/>
  <c r="O5" i="7"/>
  <c r="O5" i="2"/>
  <c r="P5" i="2"/>
  <c r="Q5" i="2"/>
  <c r="R5" i="2"/>
  <c r="O7" i="2"/>
  <c r="P7" i="2"/>
  <c r="Q7" i="2"/>
  <c r="R7" i="2"/>
  <c r="O8" i="2"/>
  <c r="P8" i="2"/>
  <c r="Q8" i="2"/>
  <c r="R8" i="2"/>
  <c r="O9" i="2"/>
  <c r="P9" i="2"/>
  <c r="Q9" i="2"/>
  <c r="R9" i="2"/>
  <c r="O10" i="2"/>
  <c r="P10" i="2"/>
  <c r="Q10" i="2"/>
  <c r="R10" i="2"/>
  <c r="O11" i="2"/>
  <c r="P11" i="2"/>
  <c r="Q11" i="2"/>
  <c r="R11" i="2"/>
  <c r="O12" i="2"/>
  <c r="P12" i="2"/>
  <c r="Q12" i="2"/>
  <c r="R12" i="2"/>
  <c r="O13" i="2"/>
  <c r="P13" i="2"/>
  <c r="Q13" i="2"/>
  <c r="R13" i="2"/>
  <c r="O14" i="2"/>
  <c r="P14" i="2"/>
  <c r="Q14" i="2"/>
  <c r="R14" i="2"/>
  <c r="O15" i="2"/>
  <c r="P15" i="2"/>
  <c r="Q15" i="2"/>
  <c r="R15" i="2"/>
  <c r="O16" i="2"/>
  <c r="P16" i="2"/>
  <c r="Q16" i="2"/>
  <c r="R16" i="2"/>
  <c r="O17" i="2"/>
  <c r="P17" i="2"/>
  <c r="Q17" i="2"/>
  <c r="R17" i="2"/>
  <c r="O18" i="2"/>
  <c r="P18" i="2"/>
  <c r="Q18" i="2"/>
  <c r="R18" i="2"/>
  <c r="O19" i="2"/>
  <c r="P19" i="2"/>
  <c r="Q19" i="2"/>
  <c r="R19" i="2"/>
  <c r="O20" i="2"/>
  <c r="P20" i="2"/>
  <c r="Q20" i="2"/>
  <c r="R20" i="2"/>
  <c r="O21" i="2"/>
  <c r="P21" i="2"/>
  <c r="Q21" i="2"/>
  <c r="R21" i="2"/>
  <c r="O22" i="2"/>
  <c r="P22" i="2"/>
  <c r="Q22" i="2"/>
  <c r="R22" i="2"/>
  <c r="O23" i="2"/>
  <c r="P23" i="2"/>
  <c r="Q23" i="2"/>
  <c r="R23" i="2"/>
  <c r="O24" i="2"/>
  <c r="P24" i="2"/>
  <c r="Q24" i="2"/>
  <c r="R24" i="2"/>
  <c r="O25" i="2"/>
  <c r="P25" i="2"/>
  <c r="Q25" i="2"/>
  <c r="R25" i="2"/>
  <c r="O26" i="2"/>
  <c r="P26" i="2"/>
  <c r="Q26" i="2"/>
  <c r="R26" i="2"/>
  <c r="O27" i="2"/>
  <c r="P27" i="2"/>
  <c r="Q27" i="2"/>
  <c r="R27" i="2"/>
  <c r="O28" i="2"/>
  <c r="P28" i="2"/>
  <c r="Q28" i="2"/>
  <c r="R28" i="2"/>
  <c r="O29" i="2"/>
  <c r="P29" i="2"/>
  <c r="Q29" i="2"/>
  <c r="R29" i="2"/>
  <c r="O30" i="2"/>
  <c r="P30" i="2"/>
  <c r="Q30" i="2"/>
  <c r="R30" i="2"/>
  <c r="O31" i="2"/>
  <c r="P31" i="2"/>
  <c r="Q31" i="2"/>
  <c r="R31" i="2"/>
  <c r="O32" i="2"/>
  <c r="P32" i="2"/>
  <c r="Q32" i="2"/>
  <c r="R32" i="2"/>
  <c r="O33" i="2"/>
  <c r="P33" i="2"/>
  <c r="Q33" i="2"/>
  <c r="R33" i="2"/>
  <c r="O34" i="2"/>
  <c r="P34" i="2"/>
  <c r="Q34" i="2"/>
  <c r="R34" i="2"/>
  <c r="O35" i="2"/>
  <c r="P35" i="2"/>
  <c r="Q35" i="2"/>
  <c r="R35" i="2"/>
  <c r="O36" i="2"/>
  <c r="P36" i="2"/>
  <c r="Q36" i="2"/>
  <c r="R36" i="2"/>
  <c r="O37" i="2"/>
  <c r="P37" i="2"/>
  <c r="Q37" i="2"/>
  <c r="R37" i="2"/>
  <c r="O38" i="2"/>
  <c r="P38" i="2"/>
  <c r="Q38" i="2"/>
  <c r="R38" i="2"/>
  <c r="O39" i="2"/>
  <c r="P39" i="2"/>
  <c r="Q39" i="2"/>
  <c r="R39" i="2"/>
  <c r="O40" i="2"/>
  <c r="P40" i="2"/>
  <c r="Q40" i="2"/>
  <c r="R40" i="2"/>
  <c r="O41" i="2"/>
  <c r="P41" i="2"/>
  <c r="Q41" i="2"/>
  <c r="R41" i="2"/>
  <c r="O42" i="2"/>
  <c r="P42" i="2"/>
  <c r="Q42" i="2"/>
  <c r="R42" i="2"/>
  <c r="O43" i="2"/>
  <c r="P43" i="2"/>
  <c r="Q43" i="2"/>
  <c r="R43" i="2"/>
  <c r="O44" i="2"/>
  <c r="P44" i="2"/>
  <c r="Q44" i="2"/>
  <c r="R44" i="2"/>
  <c r="O45" i="2"/>
  <c r="P45" i="2"/>
  <c r="Q45" i="2"/>
  <c r="R45" i="2"/>
  <c r="O46" i="2"/>
  <c r="P46" i="2"/>
  <c r="Q46" i="2"/>
  <c r="R46" i="2"/>
  <c r="O47" i="2"/>
  <c r="P47" i="2"/>
  <c r="Q47" i="2"/>
  <c r="R47" i="2"/>
  <c r="O48" i="2"/>
  <c r="P48" i="2"/>
  <c r="Q48" i="2"/>
  <c r="R48" i="2"/>
  <c r="O49" i="2"/>
  <c r="P49" i="2"/>
  <c r="Q49" i="2"/>
  <c r="R49" i="2"/>
  <c r="O50" i="2"/>
  <c r="P50" i="2"/>
  <c r="Q50" i="2"/>
  <c r="R50" i="2"/>
  <c r="O51" i="2"/>
  <c r="P51" i="2"/>
  <c r="Q51" i="2"/>
  <c r="R51" i="2"/>
  <c r="O52" i="2"/>
  <c r="P52" i="2"/>
  <c r="Q52" i="2"/>
  <c r="R52" i="2"/>
  <c r="O53" i="2"/>
  <c r="P53" i="2"/>
  <c r="Q53" i="2"/>
  <c r="R53" i="2"/>
  <c r="O54" i="2"/>
  <c r="P54" i="2"/>
  <c r="Q54" i="2"/>
  <c r="R54" i="2"/>
  <c r="O55" i="2"/>
  <c r="P55" i="2"/>
  <c r="Q55" i="2"/>
  <c r="R55" i="2"/>
  <c r="O56" i="2"/>
  <c r="P56" i="2"/>
  <c r="Q56" i="2"/>
  <c r="R56" i="2"/>
  <c r="O57" i="2"/>
  <c r="P57" i="2"/>
  <c r="Q57" i="2"/>
  <c r="R57" i="2"/>
  <c r="O58" i="2"/>
  <c r="P58" i="2"/>
  <c r="Q58" i="2"/>
  <c r="R58" i="2"/>
  <c r="O59" i="2"/>
  <c r="P59" i="2"/>
  <c r="Q59" i="2"/>
  <c r="R59" i="2"/>
  <c r="O60" i="2"/>
  <c r="P60" i="2"/>
  <c r="Q60" i="2"/>
  <c r="R60" i="2"/>
  <c r="O61" i="2"/>
  <c r="P61" i="2"/>
  <c r="Q61" i="2"/>
  <c r="R61" i="2"/>
  <c r="O62" i="2"/>
  <c r="P62" i="2"/>
  <c r="Q62" i="2"/>
  <c r="R62" i="2"/>
  <c r="O63" i="2"/>
  <c r="P63" i="2"/>
  <c r="Q63" i="2"/>
  <c r="R63" i="2"/>
  <c r="O64" i="2"/>
  <c r="P64" i="2"/>
  <c r="Q64" i="2"/>
  <c r="R64" i="2"/>
  <c r="O65" i="2"/>
  <c r="P65" i="2"/>
  <c r="Q65" i="2"/>
  <c r="R65" i="2"/>
  <c r="O66" i="2"/>
  <c r="P66" i="2"/>
  <c r="Q66" i="2"/>
  <c r="R66" i="2"/>
  <c r="O67" i="2"/>
  <c r="P67" i="2"/>
  <c r="Q67" i="2"/>
  <c r="R67" i="2"/>
  <c r="O68" i="2"/>
  <c r="P68" i="2"/>
  <c r="Q68" i="2"/>
  <c r="R68" i="2"/>
  <c r="O69" i="2"/>
  <c r="P69" i="2"/>
  <c r="Q69" i="2"/>
  <c r="R69" i="2"/>
  <c r="O70" i="2"/>
  <c r="P70" i="2"/>
  <c r="Q70" i="2"/>
  <c r="R70" i="2"/>
  <c r="O71" i="2"/>
  <c r="P71" i="2"/>
  <c r="Q71" i="2"/>
  <c r="O72" i="2"/>
  <c r="P72" i="2"/>
  <c r="Q72" i="2"/>
  <c r="R72" i="2"/>
  <c r="O73" i="2"/>
  <c r="P73" i="2"/>
  <c r="Q73" i="2"/>
  <c r="R73" i="2"/>
  <c r="O74" i="2"/>
  <c r="P74" i="2"/>
  <c r="Q74" i="2"/>
  <c r="R74" i="2"/>
  <c r="O75" i="2"/>
  <c r="P75" i="2"/>
  <c r="Q75" i="2"/>
  <c r="R75" i="2"/>
  <c r="O76" i="2"/>
  <c r="P76" i="2"/>
  <c r="Q76" i="2"/>
  <c r="R76" i="2"/>
  <c r="O77" i="2"/>
  <c r="P77" i="2"/>
  <c r="Q77" i="2"/>
  <c r="R77" i="2"/>
  <c r="O78" i="2"/>
  <c r="P78" i="2"/>
  <c r="Q78" i="2"/>
  <c r="R78" i="2"/>
  <c r="O79" i="2"/>
  <c r="P79" i="2"/>
  <c r="Q79" i="2"/>
  <c r="R79" i="2"/>
  <c r="O80" i="2"/>
  <c r="P80" i="2"/>
  <c r="Q80" i="2"/>
  <c r="R80" i="2"/>
  <c r="O81" i="2"/>
  <c r="P81" i="2"/>
  <c r="Q81" i="2"/>
  <c r="R81" i="2"/>
  <c r="O82" i="2"/>
  <c r="P82" i="2"/>
  <c r="Q82" i="2"/>
  <c r="R82" i="2"/>
  <c r="O83" i="2"/>
  <c r="P83" i="2"/>
  <c r="Q83" i="2"/>
  <c r="R83" i="2"/>
  <c r="O84" i="2"/>
  <c r="P84" i="2"/>
  <c r="Q84" i="2"/>
  <c r="R84" i="2"/>
  <c r="O85" i="2"/>
  <c r="P85" i="2"/>
  <c r="Q85" i="2"/>
  <c r="R85" i="2"/>
  <c r="O86" i="2"/>
  <c r="P86" i="2"/>
  <c r="Q86" i="2"/>
  <c r="R86" i="2"/>
  <c r="O87" i="2"/>
  <c r="P87" i="2"/>
  <c r="Q87" i="2"/>
  <c r="R87" i="2"/>
  <c r="R6" i="2"/>
  <c r="Q6" i="2"/>
  <c r="P6" i="2"/>
  <c r="O6" i="2"/>
  <c r="X19" i="2" l="1"/>
  <c r="W44" i="2"/>
  <c r="W55" i="2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3" i="8"/>
  <c r="W72" i="8"/>
  <c r="W71" i="8"/>
  <c r="W70" i="8"/>
  <c r="W69" i="8"/>
  <c r="W68" i="8"/>
  <c r="W67" i="8"/>
  <c r="W66" i="8"/>
  <c r="W65" i="8"/>
  <c r="W64" i="8"/>
  <c r="W63" i="8"/>
  <c r="W62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1" i="8"/>
  <c r="W20" i="8"/>
  <c r="W19" i="8"/>
  <c r="W18" i="8"/>
  <c r="W17" i="8"/>
  <c r="W16" i="8"/>
  <c r="W15" i="8"/>
  <c r="W14" i="8"/>
  <c r="W13" i="8"/>
  <c r="W12" i="8"/>
  <c r="W11" i="8"/>
  <c r="W10" i="8"/>
  <c r="W9" i="8"/>
  <c r="W8" i="8"/>
  <c r="W7" i="8"/>
  <c r="W6" i="8"/>
  <c r="W5" i="8"/>
  <c r="W87" i="7"/>
  <c r="W86" i="7"/>
  <c r="W85" i="7"/>
  <c r="W84" i="7"/>
  <c r="W83" i="7"/>
  <c r="W82" i="7"/>
  <c r="W81" i="7"/>
  <c r="W80" i="7"/>
  <c r="W79" i="7"/>
  <c r="W78" i="7"/>
  <c r="W77" i="7"/>
  <c r="W76" i="7"/>
  <c r="W75" i="7"/>
  <c r="W74" i="7"/>
  <c r="W73" i="7"/>
  <c r="W72" i="7"/>
  <c r="W71" i="7"/>
  <c r="W70" i="7"/>
  <c r="W69" i="7"/>
  <c r="W68" i="7"/>
  <c r="W67" i="7"/>
  <c r="W66" i="7"/>
  <c r="W65" i="7"/>
  <c r="W64" i="7"/>
  <c r="W63" i="7"/>
  <c r="W62" i="7"/>
  <c r="W61" i="7"/>
  <c r="W60" i="7"/>
  <c r="W59" i="7"/>
  <c r="W58" i="7"/>
  <c r="W57" i="7"/>
  <c r="W56" i="7"/>
  <c r="W55" i="7"/>
  <c r="W54" i="7"/>
  <c r="W53" i="7"/>
  <c r="W52" i="7"/>
  <c r="W51" i="7"/>
  <c r="W50" i="7"/>
  <c r="W49" i="7"/>
  <c r="W48" i="7"/>
  <c r="W47" i="7"/>
  <c r="W46" i="7"/>
  <c r="W45" i="7"/>
  <c r="W44" i="7"/>
  <c r="W43" i="7"/>
  <c r="W42" i="7"/>
  <c r="W41" i="7"/>
  <c r="W40" i="7"/>
  <c r="W39" i="7"/>
  <c r="W38" i="7"/>
  <c r="W37" i="7"/>
  <c r="W36" i="7"/>
  <c r="W35" i="7"/>
  <c r="W34" i="7"/>
  <c r="W33" i="7"/>
  <c r="W32" i="7"/>
  <c r="W31" i="7"/>
  <c r="W30" i="7"/>
  <c r="W29" i="7"/>
  <c r="W28" i="7"/>
  <c r="W27" i="7"/>
  <c r="W26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5" i="7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5" i="2"/>
  <c r="W46" i="2"/>
  <c r="W47" i="2"/>
  <c r="W48" i="2"/>
  <c r="W49" i="2"/>
  <c r="W50" i="2"/>
  <c r="W51" i="2"/>
  <c r="W52" i="2"/>
  <c r="W53" i="2"/>
  <c r="W54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6" i="2"/>
  <c r="W5" i="2"/>
  <c r="X67" i="2" l="1"/>
  <c r="X82" i="2"/>
  <c r="Y87" i="2"/>
  <c r="X87" i="2"/>
  <c r="X59" i="2"/>
  <c r="X58" i="2"/>
  <c r="X56" i="2"/>
  <c r="X71" i="2"/>
  <c r="X63" i="2"/>
  <c r="X55" i="2"/>
  <c r="X57" i="2"/>
  <c r="X64" i="2"/>
  <c r="X62" i="2"/>
  <c r="X69" i="2"/>
  <c r="X61" i="2"/>
  <c r="X70" i="2"/>
  <c r="X68" i="2"/>
  <c r="X60" i="2"/>
  <c r="X66" i="2"/>
  <c r="X65" i="2"/>
</calcChain>
</file>

<file path=xl/comments1.xml><?xml version="1.0" encoding="utf-8"?>
<comments xmlns="http://schemas.openxmlformats.org/spreadsheetml/2006/main">
  <authors>
    <author>c0119103a1</author>
  </authors>
  <commentList>
    <comment ref="F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A: All</t>
        </r>
        <r>
          <rPr>
            <sz val="9"/>
            <color indexed="81"/>
            <rFont val="MS P ゴシック"/>
            <family val="3"/>
            <charset val="128"/>
          </rPr>
          <t xml:space="preserve">
D: Decimation
S: Spatial
T: Temporal
H: Hole Filling</t>
        </r>
      </text>
    </comment>
    <comment ref="F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c0119103a1:</t>
        </r>
        <r>
          <rPr>
            <sz val="9"/>
            <color indexed="81"/>
            <rFont val="MS P ゴシック"/>
            <family val="3"/>
            <charset val="128"/>
          </rPr>
          <t xml:space="preserve">
#Decimation
        self.decimation = rs.decimation_filter()
        self.decimation.set_option(rs.option.filter_magnitude, 1)
        #Spatial
        self.spatial = rs.spatial_filter()
        self.spatial.set_option(rs.option.filter_magnitude, 5)
        self.spatial.set_option(rs.option.filter_smooth_alpha, 0.3)
        self.spatial.set_option(rs.option.filter_smooth_delta, 50)
        self.spatial.set_option(rs.option.holes_fill, 4)
        #Temporal
        self.temporal = rs.temporal_filter()
        self.temporal.set_option(rs.option.filter_smooth_alpha, 0.1)
        self.temporal.set_option(rs.option.filter_smooth_delta, 100)
        #Hole Filling
        self.hole_filling = rs.hole_filling_filter()
        #Threshold
        self.threshold = rs.threshold_filter()
        self.threshold.set_option(rs.option.min_distance, 0)
        self.threshold.set_option(rs.option.max_distance, 16)</t>
        </r>
      </text>
    </comment>
    <comment ref="O1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c0119103a1: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sz val="22"/>
            <color indexed="81"/>
            <rFont val="MS P ゴシック"/>
            <family val="3"/>
            <charset val="128"/>
          </rPr>
          <t>高さ</t>
        </r>
      </text>
    </comment>
    <comment ref="Q16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c0119103a1: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  <r>
          <rPr>
            <sz val="22"/>
            <color indexed="81"/>
            <rFont val="MS P ゴシック"/>
            <family val="3"/>
            <charset val="128"/>
          </rPr>
          <t>奥行</t>
        </r>
      </text>
    </comment>
  </commentList>
</comments>
</file>

<file path=xl/comments2.xml><?xml version="1.0" encoding="utf-8"?>
<comments xmlns="http://schemas.openxmlformats.org/spreadsheetml/2006/main">
  <authors>
    <author>c0119103a1</author>
  </authors>
  <commentList>
    <comment ref="F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A: All</t>
        </r>
        <r>
          <rPr>
            <sz val="9"/>
            <color indexed="81"/>
            <rFont val="MS P ゴシック"/>
            <family val="3"/>
            <charset val="128"/>
          </rPr>
          <t xml:space="preserve">
D: Decimation
S: Spatial
T: Temporal
H: Hole Filling</t>
        </r>
      </text>
    </comment>
    <comment ref="F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c0119103a1:</t>
        </r>
        <r>
          <rPr>
            <sz val="9"/>
            <color indexed="81"/>
            <rFont val="MS P ゴシック"/>
            <family val="3"/>
            <charset val="128"/>
          </rPr>
          <t xml:space="preserve">
#Decimation
        self.decimation = rs.decimation_filter()
        self.decimation.set_option(rs.option.filter_magnitude, 1)
        #Spatial
        self.spatial = rs.spatial_filter()
        self.spatial.set_option(rs.option.filter_magnitude, 5)
        self.spatial.set_option(rs.option.filter_smooth_alpha, 0.3)
        self.spatial.set_option(rs.option.filter_smooth_delta, 50)
        self.spatial.set_option(rs.option.holes_fill, 4)
        #Temporal
        self.temporal = rs.temporal_filter()
        self.temporal.set_option(rs.option.filter_smooth_alpha, 0.1)
        self.temporal.set_option(rs.option.filter_smooth_delta, 100)
        #Hole Filling
        self.hole_filling = rs.hole_filling_filter()
        #Threshold
        self.threshold = rs.threshold_filter()
        self.threshold.set_option(rs.option.min_distance, 0)
        self.threshold.set_option(rs.option.max_distance, 16)</t>
        </r>
      </text>
    </comment>
  </commentList>
</comments>
</file>

<file path=xl/comments3.xml><?xml version="1.0" encoding="utf-8"?>
<comments xmlns="http://schemas.openxmlformats.org/spreadsheetml/2006/main">
  <authors>
    <author>c0119103a1</author>
  </authors>
  <commentList>
    <comment ref="F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A: All</t>
        </r>
        <r>
          <rPr>
            <sz val="9"/>
            <color indexed="81"/>
            <rFont val="MS P ゴシック"/>
            <family val="3"/>
            <charset val="128"/>
          </rPr>
          <t xml:space="preserve">
D: Decimation
S: Spatial
T: Temporal
H: Hole Filling</t>
        </r>
      </text>
    </comment>
    <comment ref="F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c0119103a1:</t>
        </r>
        <r>
          <rPr>
            <sz val="9"/>
            <color indexed="81"/>
            <rFont val="MS P ゴシック"/>
            <family val="3"/>
            <charset val="128"/>
          </rPr>
          <t xml:space="preserve">
#Decimation
        self.decimation = rs.decimation_filter()
        self.decimation.set_option(rs.option.filter_magnitude, 1)
        #Spatial
        self.spatial = rs.spatial_filter()
        self.spatial.set_option(rs.option.filter_magnitude, 5)
        self.spatial.set_option(rs.option.filter_smooth_alpha, 0.3)
        self.spatial.set_option(rs.option.filter_smooth_delta, 50)
        self.spatial.set_option(rs.option.holes_fill, 4)
        #Temporal
        self.temporal = rs.temporal_filter()
        self.temporal.set_option(rs.option.filter_smooth_alpha, 0.1)
        self.temporal.set_option(rs.option.filter_smooth_delta, 100)
        #Hole Filling
        self.hole_filling = rs.hole_filling_filter()
        #Threshold
        self.threshold = rs.threshold_filter()
        self.threshold.set_option(rs.option.min_distance, 0)
        self.threshold.set_option(rs.option.max_distance, 16)</t>
        </r>
      </text>
    </comment>
  </commentList>
</comments>
</file>

<file path=xl/sharedStrings.xml><?xml version="1.0" encoding="utf-8"?>
<sst xmlns="http://schemas.openxmlformats.org/spreadsheetml/2006/main" count="1114" uniqueCount="119">
  <si>
    <t>階段認識アルゴリズムの検証</t>
    <rPh sb="0" eb="2">
      <t>カイダン</t>
    </rPh>
    <rPh sb="2" eb="4">
      <t>ニンシキ</t>
    </rPh>
    <rPh sb="11" eb="13">
      <t>ケンショウ</t>
    </rPh>
    <phoneticPr fontId="2"/>
  </si>
  <si>
    <t>照明</t>
    <rPh sb="0" eb="2">
      <t>ショウメイ</t>
    </rPh>
    <phoneticPr fontId="2"/>
  </si>
  <si>
    <t>正解</t>
    <rPh sb="0" eb="2">
      <t>セイカイ</t>
    </rPh>
    <phoneticPr fontId="2"/>
  </si>
  <si>
    <t>階段までの距離</t>
    <rPh sb="0" eb="2">
      <t>カイダン</t>
    </rPh>
    <rPh sb="5" eb="7">
      <t>キョリ</t>
    </rPh>
    <phoneticPr fontId="2"/>
  </si>
  <si>
    <t>幅</t>
    <rPh sb="0" eb="1">
      <t>ハバ</t>
    </rPh>
    <phoneticPr fontId="2"/>
  </si>
  <si>
    <t>高さ</t>
    <rPh sb="0" eb="1">
      <t>タカ</t>
    </rPh>
    <phoneticPr fontId="2"/>
  </si>
  <si>
    <t>奥行</t>
    <rPh sb="0" eb="2">
      <t>オクユキ</t>
    </rPh>
    <phoneticPr fontId="2"/>
  </si>
  <si>
    <t>後処理</t>
    <rPh sb="0" eb="3">
      <t>アトショリ</t>
    </rPh>
    <phoneticPr fontId="2"/>
  </si>
  <si>
    <t>例：　1</t>
    <rPh sb="0" eb="1">
      <t>レイ</t>
    </rPh>
    <phoneticPr fontId="2"/>
  </si>
  <si>
    <t>あり</t>
  </si>
  <si>
    <t>A</t>
    <phoneticPr fontId="2"/>
  </si>
  <si>
    <t>研究棟A 6階 南側階段 上り</t>
    <rPh sb="0" eb="3">
      <t>ケンキュウトウ</t>
    </rPh>
    <rPh sb="6" eb="7">
      <t>カイ</t>
    </rPh>
    <rPh sb="8" eb="10">
      <t>ミナミガワ</t>
    </rPh>
    <rPh sb="10" eb="12">
      <t>カイダン</t>
    </rPh>
    <rPh sb="13" eb="14">
      <t>ノボ</t>
    </rPh>
    <phoneticPr fontId="2"/>
  </si>
  <si>
    <t>カメラ設定</t>
    <rPh sb="3" eb="5">
      <t>セッテイ</t>
    </rPh>
    <phoneticPr fontId="2"/>
  </si>
  <si>
    <t>結果</t>
    <rPh sb="0" eb="2">
      <t>ケッカ</t>
    </rPh>
    <phoneticPr fontId="2"/>
  </si>
  <si>
    <t>認識段数</t>
    <rPh sb="0" eb="4">
      <t>ニンシキダンスウ</t>
    </rPh>
    <phoneticPr fontId="2"/>
  </si>
  <si>
    <t>visual_preset = High Density
laser_power = 300</t>
    <phoneticPr fontId="2"/>
  </si>
  <si>
    <t>カメラ</t>
    <phoneticPr fontId="2"/>
  </si>
  <si>
    <t>RealSense</t>
  </si>
  <si>
    <t>誤差</t>
    <rPh sb="0" eb="2">
      <t>ゴサ</t>
    </rPh>
    <phoneticPr fontId="2"/>
  </si>
  <si>
    <t>A</t>
    <phoneticPr fontId="2"/>
  </si>
  <si>
    <t>visual_preset = High Density
laser_power = 360</t>
    <phoneticPr fontId="2"/>
  </si>
  <si>
    <t>撮影高さ[cm]</t>
    <rPh sb="0" eb="2">
      <t>サツエイ</t>
    </rPh>
    <rPh sb="2" eb="3">
      <t>タカ</t>
    </rPh>
    <phoneticPr fontId="2"/>
  </si>
  <si>
    <r>
      <rPr>
        <vertAlign val="subscript"/>
        <sz val="11"/>
        <color theme="1"/>
        <rFont val="游ゴシック"/>
        <family val="3"/>
        <charset val="128"/>
        <scheme val="minor"/>
      </rPr>
      <t xml:space="preserve">ID         </t>
    </r>
    <r>
      <rPr>
        <vertAlign val="superscript"/>
        <sz val="11"/>
        <color theme="1"/>
        <rFont val="游ゴシック"/>
        <family val="3"/>
        <charset val="128"/>
        <scheme val="minor"/>
      </rPr>
      <t>条件</t>
    </r>
    <rPh sb="11" eb="13">
      <t>ジョウケン</t>
    </rPh>
    <phoneticPr fontId="2"/>
  </si>
  <si>
    <t>Viewerで撮影</t>
    <rPh sb="7" eb="9">
      <t>サツエイ</t>
    </rPh>
    <phoneticPr fontId="2"/>
  </si>
  <si>
    <t>visual_preset = High Density
laser_power = 360</t>
  </si>
  <si>
    <t>visual_preset = High Density
laser_power = 360</t>
    <phoneticPr fontId="2"/>
  </si>
  <si>
    <t>その他</t>
    <rPh sb="2" eb="3">
      <t>タ</t>
    </rPh>
    <phoneticPr fontId="2"/>
  </si>
  <si>
    <t>考察</t>
    <rPh sb="0" eb="2">
      <t>コウサツ</t>
    </rPh>
    <phoneticPr fontId="2"/>
  </si>
  <si>
    <t>近すぎて幅も床面もほとんどとらえてないからかも</t>
    <rPh sb="0" eb="1">
      <t>チカ</t>
    </rPh>
    <rPh sb="4" eb="5">
      <t>ハバ</t>
    </rPh>
    <rPh sb="6" eb="8">
      <t>ユカメン</t>
    </rPh>
    <phoneticPr fontId="2"/>
  </si>
  <si>
    <t>なし(昼)</t>
  </si>
  <si>
    <t>A</t>
  </si>
  <si>
    <t>A</t>
    <phoneticPr fontId="2"/>
  </si>
  <si>
    <t>visual_preset = High Density
laser_power = 360</t>
    <phoneticPr fontId="2"/>
  </si>
  <si>
    <t>エラー"高さが低すぎるため階段じゃない"</t>
    <rPh sb="4" eb="5">
      <t>タカ</t>
    </rPh>
    <rPh sb="7" eb="8">
      <t>ヒク</t>
    </rPh>
    <rPh sb="13" eb="15">
      <t>カイダン</t>
    </rPh>
    <phoneticPr fontId="2"/>
  </si>
  <si>
    <t>2段だけでも認識可能</t>
    <rPh sb="1" eb="2">
      <t>ダン</t>
    </rPh>
    <rPh sb="6" eb="8">
      <t>ニンシキ</t>
    </rPh>
    <rPh sb="8" eb="10">
      <t>カノウ</t>
    </rPh>
    <phoneticPr fontId="2"/>
  </si>
  <si>
    <t>研究棟A 6階 南側階段 下り</t>
    <rPh sb="0" eb="3">
      <t>ケンキュウトウ</t>
    </rPh>
    <rPh sb="6" eb="7">
      <t>カイ</t>
    </rPh>
    <rPh sb="8" eb="10">
      <t>ミナミガワ</t>
    </rPh>
    <rPh sb="10" eb="12">
      <t>カイダン</t>
    </rPh>
    <rPh sb="13" eb="14">
      <t>クダ</t>
    </rPh>
    <phoneticPr fontId="2"/>
  </si>
  <si>
    <t>visual_preset = High Density
laser_power = 300</t>
  </si>
  <si>
    <t>カメラ角度</t>
    <rPh sb="3" eb="5">
      <t>カクド</t>
    </rPh>
    <phoneticPr fontId="2"/>
  </si>
  <si>
    <t>坂道 左側階段</t>
    <rPh sb="0" eb="2">
      <t>サカミチ</t>
    </rPh>
    <rPh sb="3" eb="7">
      <t>ヒダリガワカイダン</t>
    </rPh>
    <phoneticPr fontId="2"/>
  </si>
  <si>
    <t>階段の両端が映るように撮ったが、床面が少なすぎた？</t>
    <rPh sb="0" eb="2">
      <t>カイダン</t>
    </rPh>
    <rPh sb="3" eb="5">
      <t>リョウタン</t>
    </rPh>
    <rPh sb="6" eb="7">
      <t>ウツ</t>
    </rPh>
    <rPh sb="11" eb="12">
      <t>ト</t>
    </rPh>
    <rPh sb="16" eb="18">
      <t>ユカメン</t>
    </rPh>
    <rPh sb="19" eb="20">
      <t>スク</t>
    </rPh>
    <phoneticPr fontId="2"/>
  </si>
  <si>
    <t>高さが0判定された</t>
    <rPh sb="0" eb="1">
      <t>タカ</t>
    </rPh>
    <rPh sb="4" eb="6">
      <t>ハンテイ</t>
    </rPh>
    <phoneticPr fontId="2"/>
  </si>
  <si>
    <t>両端が映るように撮ったが、だめ</t>
    <rPh sb="0" eb="2">
      <t>リョウタン</t>
    </rPh>
    <rPh sb="3" eb="4">
      <t>ウツ</t>
    </rPh>
    <rPh sb="8" eb="9">
      <t>ト</t>
    </rPh>
    <phoneticPr fontId="2"/>
  </si>
  <si>
    <t>奥行きが短すぎる判定(18.6692cm)</t>
    <rPh sb="0" eb="2">
      <t>オクユ</t>
    </rPh>
    <rPh sb="4" eb="5">
      <t>ミジカ</t>
    </rPh>
    <rPh sb="8" eb="10">
      <t>ハンテイ</t>
    </rPh>
    <phoneticPr fontId="2"/>
  </si>
  <si>
    <t>奥行きが短すぎる判定(15.7474cm)</t>
    <rPh sb="0" eb="2">
      <t>オクユ</t>
    </rPh>
    <rPh sb="4" eb="5">
      <t>ミジカ</t>
    </rPh>
    <rPh sb="8" eb="10">
      <t>ハンテイ</t>
    </rPh>
    <phoneticPr fontId="2"/>
  </si>
  <si>
    <t>高さが不適切エラー(23.8188cm)</t>
    <rPh sb="0" eb="1">
      <t>タカ</t>
    </rPh>
    <rPh sb="3" eb="6">
      <t>フテキセツ</t>
    </rPh>
    <phoneticPr fontId="2"/>
  </si>
  <si>
    <t>Viewerで撮影
床をほとんど映していない</t>
    <rPh sb="7" eb="9">
      <t>サツエイ</t>
    </rPh>
    <rPh sb="10" eb="11">
      <t>ユカ</t>
    </rPh>
    <rPh sb="16" eb="17">
      <t>ウツ</t>
    </rPh>
    <phoneticPr fontId="2"/>
  </si>
  <si>
    <t>visual_preset = High Density
laser_power = 360</t>
    <phoneticPr fontId="2"/>
  </si>
  <si>
    <t>床をほとんど映していない</t>
    <rPh sb="0" eb="1">
      <t>ユカ</t>
    </rPh>
    <rPh sb="6" eb="7">
      <t>ウツ</t>
    </rPh>
    <phoneticPr fontId="2"/>
  </si>
  <si>
    <t>床面少し増</t>
    <rPh sb="0" eb="1">
      <t>ユカ</t>
    </rPh>
    <rPh sb="1" eb="3">
      <t>メンスコ</t>
    </rPh>
    <rPh sb="4" eb="5">
      <t>ゾウ</t>
    </rPh>
    <phoneticPr fontId="2"/>
  </si>
  <si>
    <t>Viewerで撮影
床面ほとんど映していない
一段目切れている</t>
    <rPh sb="7" eb="9">
      <t>サツエイ</t>
    </rPh>
    <rPh sb="10" eb="12">
      <t>ユカメン</t>
    </rPh>
    <rPh sb="16" eb="17">
      <t>ウツ</t>
    </rPh>
    <rPh sb="23" eb="27">
      <t>イチダンメキ</t>
    </rPh>
    <phoneticPr fontId="2"/>
  </si>
  <si>
    <t>Viewerで撮影
床面増
一段目切れている</t>
    <rPh sb="7" eb="9">
      <t>サツエイ</t>
    </rPh>
    <rPh sb="10" eb="12">
      <t>ユカメン</t>
    </rPh>
    <rPh sb="12" eb="13">
      <t>ゾウ</t>
    </rPh>
    <rPh sb="14" eb="18">
      <t>イチダンメキ</t>
    </rPh>
    <phoneticPr fontId="2"/>
  </si>
  <si>
    <t>高さが0判定</t>
    <rPh sb="0" eb="1">
      <t>タカ</t>
    </rPh>
    <rPh sb="4" eb="6">
      <t>ハンテイ</t>
    </rPh>
    <phoneticPr fontId="2"/>
  </si>
  <si>
    <t>床面ほとんど映していない
一段目切れている</t>
    <rPh sb="0" eb="2">
      <t>ユカメン</t>
    </rPh>
    <rPh sb="6" eb="7">
      <t>ウツ</t>
    </rPh>
    <rPh sb="13" eb="17">
      <t>イチダンメキ</t>
    </rPh>
    <phoneticPr fontId="2"/>
  </si>
  <si>
    <t>床面増
一段目切れている</t>
    <rPh sb="0" eb="2">
      <t>ユカメン</t>
    </rPh>
    <rPh sb="2" eb="3">
      <t>ゾウ</t>
    </rPh>
    <rPh sb="4" eb="8">
      <t>イチダンメキ</t>
    </rPh>
    <phoneticPr fontId="2"/>
  </si>
  <si>
    <t>至近距離
端が映っていない</t>
    <rPh sb="0" eb="4">
      <t>シキンキョリ</t>
    </rPh>
    <rPh sb="5" eb="6">
      <t>ハシ</t>
    </rPh>
    <rPh sb="7" eb="8">
      <t>ウツ</t>
    </rPh>
    <phoneticPr fontId="2"/>
  </si>
  <si>
    <t>なし(夜)</t>
  </si>
  <si>
    <t>なし(昼)</t>
    <phoneticPr fontId="2"/>
  </si>
  <si>
    <t>奥行きが短すぎる(14.2637cm)</t>
    <rPh sb="0" eb="2">
      <t>オクユ</t>
    </rPh>
    <rPh sb="4" eb="5">
      <t>ミジカ</t>
    </rPh>
    <phoneticPr fontId="2"/>
  </si>
  <si>
    <t>visual_preset = Default
laser_power = 360</t>
    <phoneticPr fontId="2"/>
  </si>
  <si>
    <t>visual_preset = High Accuracy
laser_power = 360</t>
  </si>
  <si>
    <t>visual_preset = High Accuracy
laser_power = 360</t>
    <phoneticPr fontId="2"/>
  </si>
  <si>
    <t>A</t>
    <phoneticPr fontId="2"/>
  </si>
  <si>
    <t>A</t>
    <phoneticPr fontId="2"/>
  </si>
  <si>
    <t>visual_preset = High Accuracy</t>
    <phoneticPr fontId="2"/>
  </si>
  <si>
    <t>visual_preset = High Accuracy
laser_power = 0</t>
    <phoneticPr fontId="2"/>
  </si>
  <si>
    <t>A</t>
    <phoneticPr fontId="2"/>
  </si>
  <si>
    <t>visual_preset = Hand
laser_power = 360</t>
    <phoneticPr fontId="2"/>
  </si>
  <si>
    <t>STH</t>
    <phoneticPr fontId="2"/>
  </si>
  <si>
    <t>DTH</t>
    <phoneticPr fontId="2"/>
  </si>
  <si>
    <t>SDH</t>
    <phoneticPr fontId="2"/>
  </si>
  <si>
    <t>SDT</t>
    <phoneticPr fontId="2"/>
  </si>
  <si>
    <t>S</t>
    <phoneticPr fontId="2"/>
  </si>
  <si>
    <t>D</t>
    <phoneticPr fontId="2"/>
  </si>
  <si>
    <t>T</t>
    <phoneticPr fontId="2"/>
  </si>
  <si>
    <t>H</t>
    <phoneticPr fontId="2"/>
  </si>
  <si>
    <t>Viewerで撮影</t>
    <rPh sb="7" eb="9">
      <t>サツエイ</t>
    </rPh>
    <phoneticPr fontId="2"/>
  </si>
  <si>
    <t>奥行き短すぎエラー</t>
    <rPh sb="0" eb="2">
      <t>オクユ</t>
    </rPh>
    <rPh sb="3" eb="4">
      <t>ミジカ</t>
    </rPh>
    <phoneticPr fontId="2"/>
  </si>
  <si>
    <t>評価</t>
    <rPh sb="0" eb="2">
      <t>ヒョウカ</t>
    </rPh>
    <phoneticPr fontId="2"/>
  </si>
  <si>
    <t>点数</t>
    <rPh sb="0" eb="2">
      <t>テンスウ</t>
    </rPh>
    <phoneticPr fontId="2"/>
  </si>
  <si>
    <t>ここからフィルタの実験</t>
    <rPh sb="9" eb="11">
      <t>ジッケン</t>
    </rPh>
    <phoneticPr fontId="2"/>
  </si>
  <si>
    <t>ここまで</t>
    <phoneticPr fontId="2"/>
  </si>
  <si>
    <t>フィルタ実験　順位</t>
    <rPh sb="4" eb="6">
      <t>ジッケン</t>
    </rPh>
    <rPh sb="7" eb="9">
      <t>ジュンイ</t>
    </rPh>
    <phoneticPr fontId="2"/>
  </si>
  <si>
    <t>ID</t>
    <phoneticPr fontId="2"/>
  </si>
  <si>
    <t>STH</t>
  </si>
  <si>
    <t>DTH</t>
  </si>
  <si>
    <t>SDH</t>
  </si>
  <si>
    <t>SDT</t>
  </si>
  <si>
    <t>S</t>
  </si>
  <si>
    <t>D</t>
  </si>
  <si>
    <t>T</t>
  </si>
  <si>
    <t>H</t>
  </si>
  <si>
    <t>プリセット</t>
    <phoneticPr fontId="2"/>
  </si>
  <si>
    <t>High Density</t>
    <phoneticPr fontId="2"/>
  </si>
  <si>
    <t>Default</t>
    <phoneticPr fontId="2"/>
  </si>
  <si>
    <t>High Accuracy</t>
    <phoneticPr fontId="2"/>
  </si>
  <si>
    <t>Hand</t>
    <phoneticPr fontId="2"/>
  </si>
  <si>
    <t>レーザー強度</t>
    <rPh sb="4" eb="6">
      <t>キョウド</t>
    </rPh>
    <phoneticPr fontId="2"/>
  </si>
  <si>
    <t>誤差平均</t>
    <rPh sb="0" eb="4">
      <t>ゴサヘイキン</t>
    </rPh>
    <phoneticPr fontId="2"/>
  </si>
  <si>
    <t>スコア</t>
    <phoneticPr fontId="2"/>
  </si>
  <si>
    <t>平均</t>
    <rPh sb="0" eb="2">
      <t>ヘイキン</t>
    </rPh>
    <phoneticPr fontId="2"/>
  </si>
  <si>
    <t>標準偏差</t>
    <rPh sb="0" eb="4">
      <t>ヒョウジュンヘンサ</t>
    </rPh>
    <phoneticPr fontId="2"/>
  </si>
  <si>
    <t>visual_preset = High Density
laser_power = 360</t>
    <phoneticPr fontId="2"/>
  </si>
  <si>
    <t>visual_preset = High Accuracy
laser_power = 360</t>
    <phoneticPr fontId="2"/>
  </si>
  <si>
    <t>奥行きエラー</t>
    <rPh sb="0" eb="2">
      <t>オクユ</t>
    </rPh>
    <phoneticPr fontId="2"/>
  </si>
  <si>
    <t>-</t>
    <phoneticPr fontId="2"/>
  </si>
  <si>
    <t>25-28は違う階段</t>
    <rPh sb="6" eb="7">
      <t>チガ</t>
    </rPh>
    <rPh sb="8" eb="10">
      <t>カイダン</t>
    </rPh>
    <phoneticPr fontId="2"/>
  </si>
  <si>
    <t>床面が少なすぎた</t>
    <rPh sb="0" eb="2">
      <t>ユカメン</t>
    </rPh>
    <rPh sb="3" eb="4">
      <t>スク</t>
    </rPh>
    <phoneticPr fontId="2"/>
  </si>
  <si>
    <t>提出後 追加実験</t>
    <rPh sb="0" eb="3">
      <t>テイシュツゴ</t>
    </rPh>
    <rPh sb="4" eb="6">
      <t>ツイカ</t>
    </rPh>
    <rPh sb="6" eb="8">
      <t>ジッケン</t>
    </rPh>
    <phoneticPr fontId="2"/>
  </si>
  <si>
    <t>T</t>
    <phoneticPr fontId="2"/>
  </si>
  <si>
    <t>H</t>
    <phoneticPr fontId="2"/>
  </si>
  <si>
    <t>ここまで</t>
    <phoneticPr fontId="2"/>
  </si>
  <si>
    <t>なし</t>
    <phoneticPr fontId="2"/>
  </si>
  <si>
    <t>A</t>
    <phoneticPr fontId="2"/>
  </si>
  <si>
    <t>S</t>
    <phoneticPr fontId="2"/>
  </si>
  <si>
    <t>D</t>
    <phoneticPr fontId="2"/>
  </si>
  <si>
    <t>visual_preset = High Dencity
laser_power = 360
以下同じ</t>
    <rPh sb="47" eb="49">
      <t>イカ</t>
    </rPh>
    <rPh sb="49" eb="50">
      <t>オナ</t>
    </rPh>
    <phoneticPr fontId="2"/>
  </si>
  <si>
    <t>スコア</t>
    <phoneticPr fontId="2"/>
  </si>
  <si>
    <t>誤差平均</t>
    <rPh sb="0" eb="4">
      <t>ゴサヘイキン</t>
    </rPh>
    <phoneticPr fontId="2"/>
  </si>
  <si>
    <t>平均標準偏差</t>
    <rPh sb="0" eb="6">
      <t>ヘイキンヒョウジュンヘンサ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</si>
</sst>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0_ "/>
    <numFmt numFmtId="177" formatCode="0.00_ "/>
    <numFmt numFmtId="178" formatCode="0_);[Red]\(0\)"/>
    <numFmt numFmtId="179" formatCode="0_ "/>
    <numFmt numFmtId="180" formatCode="0\°"/>
    <numFmt numFmtId="181" formatCode="0.00000_ "/>
  </numFmts>
  <fonts count="16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sz val="11"/>
      <color theme="0" tint="-0.34998626667073579"/>
      <name val="游ゴシック"/>
      <family val="3"/>
      <charset val="128"/>
      <scheme val="minor"/>
    </font>
    <font>
      <sz val="11"/>
      <color theme="0" tint="-0.34998626667073579"/>
      <name val="游ゴシック"/>
      <family val="2"/>
      <charset val="128"/>
      <scheme val="minor"/>
    </font>
    <font>
      <b/>
      <sz val="12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22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ck">
        <color theme="4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1" fillId="2" borderId="3" xfId="1" applyFill="1" applyBorder="1">
      <alignment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>
      <alignment vertical="center"/>
    </xf>
    <xf numFmtId="178" fontId="0" fillId="0" borderId="4" xfId="0" applyNumberForma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0" borderId="4" xfId="0" applyNumberFormat="1" applyBorder="1" applyAlignment="1">
      <alignment horizontal="right" vertical="center"/>
    </xf>
    <xf numFmtId="176" fontId="8" fillId="0" borderId="5" xfId="0" applyNumberFormat="1" applyFont="1" applyBorder="1" applyAlignment="1">
      <alignment horizontal="right" vertical="center"/>
    </xf>
    <xf numFmtId="176" fontId="8" fillId="0" borderId="6" xfId="0" applyNumberFormat="1" applyFont="1" applyBorder="1" applyAlignment="1">
      <alignment horizontal="right" vertical="center"/>
    </xf>
    <xf numFmtId="176" fontId="8" fillId="0" borderId="7" xfId="0" applyNumberFormat="1" applyFont="1" applyBorder="1" applyAlignment="1">
      <alignment horizontal="right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9" fillId="0" borderId="0" xfId="0" applyNumberFormat="1" applyFont="1" applyAlignment="1">
      <alignment horizontal="right" vertical="center"/>
    </xf>
    <xf numFmtId="178" fontId="9" fillId="0" borderId="4" xfId="0" applyNumberFormat="1" applyFont="1" applyBorder="1" applyAlignment="1">
      <alignment horizontal="right" vertical="center"/>
    </xf>
    <xf numFmtId="0" fontId="0" fillId="0" borderId="0" xfId="0" applyAlignment="1">
      <alignment vertical="center" wrapText="1"/>
    </xf>
    <xf numFmtId="179" fontId="9" fillId="0" borderId="0" xfId="0" applyNumberFormat="1" applyFont="1">
      <alignment vertical="center"/>
    </xf>
    <xf numFmtId="179" fontId="0" fillId="0" borderId="0" xfId="0" applyNumberFormat="1">
      <alignment vertical="center"/>
    </xf>
    <xf numFmtId="0" fontId="0" fillId="0" borderId="4" xfId="0" applyBorder="1">
      <alignment vertical="center"/>
    </xf>
    <xf numFmtId="177" fontId="10" fillId="0" borderId="0" xfId="0" applyNumberFormat="1" applyFont="1" applyAlignment="1">
      <alignment horizontal="right" vertical="center"/>
    </xf>
    <xf numFmtId="180" fontId="9" fillId="0" borderId="0" xfId="0" applyNumberFormat="1" applyFont="1">
      <alignment vertical="center"/>
    </xf>
    <xf numFmtId="180" fontId="0" fillId="0" borderId="0" xfId="0" applyNumberFormat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8" fillId="0" borderId="0" xfId="0" applyFont="1">
      <alignment vertical="center"/>
    </xf>
    <xf numFmtId="181" fontId="10" fillId="0" borderId="0" xfId="0" applyNumberFormat="1" applyFont="1" applyAlignment="1">
      <alignment horizontal="right" vertical="center"/>
    </xf>
    <xf numFmtId="181" fontId="11" fillId="0" borderId="0" xfId="0" applyNumberFormat="1" applyFont="1" applyAlignment="1">
      <alignment horizontal="right" vertical="center"/>
    </xf>
    <xf numFmtId="0" fontId="11" fillId="0" borderId="0" xfId="0" applyFont="1">
      <alignment vertical="center"/>
    </xf>
    <xf numFmtId="176" fontId="0" fillId="0" borderId="0" xfId="0" applyNumberFormat="1" applyAlignment="1">
      <alignment vertical="center" wrapText="1"/>
    </xf>
    <xf numFmtId="18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2" borderId="12" xfId="1" applyFill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176" fontId="0" fillId="0" borderId="0" xfId="0" applyNumberFormat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13" fillId="0" borderId="0" xfId="0" applyFont="1">
      <alignment vertical="center"/>
    </xf>
    <xf numFmtId="181" fontId="11" fillId="0" borderId="0" xfId="0" applyNumberFormat="1" applyFont="1" applyAlignment="1">
      <alignment horizontal="center" vertical="center"/>
    </xf>
    <xf numFmtId="181" fontId="11" fillId="0" borderId="0" xfId="0" applyNumberFormat="1" applyFont="1" applyAlignment="1">
      <alignment vertical="center"/>
    </xf>
    <xf numFmtId="181" fontId="0" fillId="0" borderId="0" xfId="0" applyNumberFormat="1" applyAlignment="1">
      <alignment vertical="center"/>
    </xf>
    <xf numFmtId="176" fontId="5" fillId="0" borderId="0" xfId="0" applyNumberFormat="1" applyFont="1">
      <alignment vertical="center"/>
    </xf>
    <xf numFmtId="176" fontId="14" fillId="0" borderId="0" xfId="0" applyNumberFormat="1" applyFont="1">
      <alignment vertical="center"/>
    </xf>
  </cellXfs>
  <cellStyles count="2">
    <cellStyle name="見出し 1" xfId="1" builtinId="16"/>
    <cellStyle name="標準" xfId="0" builtinId="0"/>
  </cellStyles>
  <dxfs count="34"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176" formatCode="0.000_ "/>
    </dxf>
    <dxf>
      <numFmt numFmtId="181" formatCode="0.00000_ "/>
    </dxf>
    <dxf>
      <numFmt numFmtId="176" formatCode="0.000_ 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176" formatCode="0.000_ "/>
    </dxf>
    <dxf>
      <numFmt numFmtId="176" formatCode="0.000_ "/>
    </dxf>
    <dxf>
      <numFmt numFmtId="176" formatCode="0.000_ "/>
    </dxf>
    <dxf>
      <border diagonalUp="0" diagonalDown="0">
        <left/>
        <right style="thick">
          <color indexed="64"/>
        </right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A3:J20" totalsRowShown="0" headerRowDxfId="33">
  <autoFilter ref="A3:J20"/>
  <sortState ref="A4:J20">
    <sortCondition ref="I3:I20"/>
  </sortState>
  <tableColumns count="10">
    <tableColumn id="1" name="ID" dataDxfId="32"/>
    <tableColumn id="2" name="後処理" dataDxfId="31"/>
    <tableColumn id="3" name="プリセット" dataDxfId="30"/>
    <tableColumn id="4" name="レーザー強度" dataDxfId="29"/>
    <tableColumn id="5" name="階段までの距離" dataDxfId="28"/>
    <tableColumn id="6" name="幅" dataDxfId="27"/>
    <tableColumn id="7" name="高さ" dataDxfId="26"/>
    <tableColumn id="8" name="奥行" dataDxfId="25"/>
    <tableColumn id="9" name="スコア" dataDxfId="24"/>
    <tableColumn id="11" name="誤差平均" dataDxfId="23">
      <calculatedColumnFormula>AVERAGE(ABS(テーブル1[[#This Row],[階段までの距離]]),ABS(テーブル1[[#This Row],[高さ]]),ABS(テーブル1[[#This Row],[奥行]]))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81"/>
  <sheetViews>
    <sheetView tabSelected="1" topLeftCell="A143" zoomScale="55" zoomScaleNormal="55" workbookViewId="0">
      <selection activeCell="O167" sqref="O167"/>
    </sheetView>
  </sheetViews>
  <sheetFormatPr defaultColWidth="8.83203125" defaultRowHeight="18"/>
  <cols>
    <col min="1" max="1" width="8.6640625" customWidth="1"/>
    <col min="2" max="2" width="10" bestFit="1" customWidth="1"/>
    <col min="3" max="3" width="12.6640625" style="5" bestFit="1" customWidth="1"/>
    <col min="4" max="4" width="12.6640625" style="5" customWidth="1"/>
    <col min="7" max="7" width="26.1640625" customWidth="1"/>
    <col min="8" max="8" width="22.5" customWidth="1"/>
    <col min="9" max="9" width="8.83203125" customWidth="1"/>
    <col min="10" max="10" width="14.33203125" bestFit="1" customWidth="1"/>
    <col min="11" max="11" width="8.6640625" customWidth="1"/>
    <col min="14" max="14" width="8.5" bestFit="1" customWidth="1"/>
    <col min="15" max="15" width="14.33203125" bestFit="1" customWidth="1"/>
    <col min="16" max="16" width="8.6640625" customWidth="1"/>
    <col min="19" max="19" width="14.33203125" bestFit="1" customWidth="1"/>
    <col min="23" max="23" width="9.5" bestFit="1" customWidth="1"/>
    <col min="24" max="24" width="9.6640625" bestFit="1" customWidth="1"/>
    <col min="27" max="27" width="13" bestFit="1" customWidth="1"/>
  </cols>
  <sheetData>
    <row r="1" spans="1:23">
      <c r="A1" t="s">
        <v>0</v>
      </c>
    </row>
    <row r="2" spans="1:23">
      <c r="A2" t="s">
        <v>11</v>
      </c>
    </row>
    <row r="3" spans="1:23" ht="24.5" thickBot="1">
      <c r="J3" s="7" t="s">
        <v>13</v>
      </c>
      <c r="O3" s="7" t="s">
        <v>18</v>
      </c>
      <c r="S3" s="7" t="s">
        <v>2</v>
      </c>
      <c r="W3" s="7" t="s">
        <v>77</v>
      </c>
    </row>
    <row r="4" spans="1:23" ht="21" thickTop="1" thickBot="1">
      <c r="A4" s="2" t="s">
        <v>22</v>
      </c>
      <c r="B4" s="3" t="s">
        <v>16</v>
      </c>
      <c r="C4" s="6" t="s">
        <v>21</v>
      </c>
      <c r="D4" s="6" t="s">
        <v>37</v>
      </c>
      <c r="E4" s="1" t="s">
        <v>1</v>
      </c>
      <c r="F4" s="1" t="s">
        <v>7</v>
      </c>
      <c r="G4" s="1" t="s">
        <v>12</v>
      </c>
      <c r="H4" s="1" t="s">
        <v>26</v>
      </c>
      <c r="I4" s="1" t="s">
        <v>27</v>
      </c>
      <c r="J4" s="1" t="s">
        <v>3</v>
      </c>
      <c r="K4" s="1" t="s">
        <v>4</v>
      </c>
      <c r="L4" s="1" t="s">
        <v>5</v>
      </c>
      <c r="M4" s="1" t="s">
        <v>6</v>
      </c>
      <c r="N4" s="8" t="s">
        <v>14</v>
      </c>
      <c r="O4" s="1" t="s">
        <v>3</v>
      </c>
      <c r="P4" s="1" t="s">
        <v>4</v>
      </c>
      <c r="Q4" s="1" t="s">
        <v>5</v>
      </c>
      <c r="R4" s="8" t="s">
        <v>6</v>
      </c>
      <c r="S4" s="1" t="s">
        <v>3</v>
      </c>
      <c r="T4" s="11" t="s">
        <v>4</v>
      </c>
      <c r="U4" s="12" t="s">
        <v>5</v>
      </c>
      <c r="V4" s="13" t="s">
        <v>6</v>
      </c>
      <c r="W4" s="1" t="s">
        <v>78</v>
      </c>
    </row>
    <row r="5" spans="1:23" ht="36.5" thickBot="1">
      <c r="A5" s="19" t="s">
        <v>8</v>
      </c>
      <c r="B5" s="19" t="s">
        <v>17</v>
      </c>
      <c r="C5" s="24">
        <v>100</v>
      </c>
      <c r="D5" s="28">
        <v>30</v>
      </c>
      <c r="E5" s="19" t="s">
        <v>9</v>
      </c>
      <c r="F5" s="19" t="s">
        <v>10</v>
      </c>
      <c r="G5" s="20" t="s">
        <v>15</v>
      </c>
      <c r="H5" s="19"/>
      <c r="J5" s="21">
        <v>1.1000000000000001</v>
      </c>
      <c r="K5" s="21">
        <v>1.796</v>
      </c>
      <c r="L5" s="21">
        <v>0.2</v>
      </c>
      <c r="M5" s="21">
        <v>0.1</v>
      </c>
      <c r="N5" s="22">
        <v>2</v>
      </c>
      <c r="O5" s="4">
        <f t="shared" ref="O5:O36" si="0">IF(AND(S5&lt;&gt;"",J5&lt;&gt;""),J5-S5,"")</f>
        <v>-9.9999999999999867E-2</v>
      </c>
      <c r="P5" s="4">
        <f t="shared" ref="P5:P36" si="1">IF(K5&lt;&gt;"",K5-$T$5,"")</f>
        <v>1.0000000000001119E-3</v>
      </c>
      <c r="Q5" s="4">
        <f t="shared" ref="Q5:Q36" si="2">IF(L5&lt;&gt;"",L5-$U$5,"")</f>
        <v>2.6000000000000023E-2</v>
      </c>
      <c r="R5" s="9">
        <f t="shared" ref="R5:R36" si="3">IF(M5&lt;&gt;"",M5-$V$5,"")</f>
        <v>-0.19870000000000002</v>
      </c>
      <c r="S5" s="27">
        <v>1.2</v>
      </c>
      <c r="T5" s="16">
        <v>1.7949999999999999</v>
      </c>
      <c r="U5" s="17">
        <v>0.17399999999999999</v>
      </c>
      <c r="V5" s="18">
        <v>0.29870000000000002</v>
      </c>
      <c r="W5" s="33">
        <f>ABS(O5)*2 + ABS(P5)*1 + ABS(Q5)*3 + ABS(R5)*3</f>
        <v>0.87509999999999999</v>
      </c>
    </row>
    <row r="6" spans="1:23" ht="36" customHeight="1">
      <c r="A6" s="3">
        <v>1</v>
      </c>
      <c r="B6" s="3" t="s">
        <v>17</v>
      </c>
      <c r="C6" s="25">
        <v>40</v>
      </c>
      <c r="D6" s="29"/>
      <c r="E6" t="s">
        <v>9</v>
      </c>
      <c r="F6" t="s">
        <v>19</v>
      </c>
      <c r="G6" s="23" t="s">
        <v>20</v>
      </c>
      <c r="J6" s="4"/>
      <c r="K6" s="4"/>
      <c r="L6" s="4"/>
      <c r="M6" s="4"/>
      <c r="N6" s="10">
        <v>0</v>
      </c>
      <c r="O6" s="4" t="str">
        <f t="shared" si="0"/>
        <v/>
      </c>
      <c r="P6" s="4" t="str">
        <f t="shared" si="1"/>
        <v/>
      </c>
      <c r="Q6" s="4" t="str">
        <f t="shared" si="2"/>
        <v/>
      </c>
      <c r="R6" s="9" t="str">
        <f t="shared" si="3"/>
        <v/>
      </c>
      <c r="S6" s="5">
        <v>1.2</v>
      </c>
      <c r="W6" s="34" t="str">
        <f t="shared" ref="W6:W37" si="4">IF(O6&lt;&gt;"", ABS(O6)*2 + ABS(P6)*1 + ABS(Q6)*3 + ABS(R6)*3, "")</f>
        <v/>
      </c>
    </row>
    <row r="7" spans="1:23" ht="36" customHeight="1">
      <c r="A7">
        <v>2</v>
      </c>
      <c r="B7" s="3" t="s">
        <v>17</v>
      </c>
      <c r="C7" s="25">
        <v>40</v>
      </c>
      <c r="D7" s="29"/>
      <c r="E7" t="s">
        <v>9</v>
      </c>
      <c r="F7" t="s">
        <v>10</v>
      </c>
      <c r="G7" s="23" t="s">
        <v>25</v>
      </c>
      <c r="H7" t="s">
        <v>23</v>
      </c>
      <c r="J7" s="4"/>
      <c r="K7" s="4"/>
      <c r="L7" s="4"/>
      <c r="M7" s="4"/>
      <c r="N7" s="10">
        <v>0</v>
      </c>
      <c r="O7" s="4" t="str">
        <f t="shared" si="0"/>
        <v/>
      </c>
      <c r="P7" s="4" t="str">
        <f t="shared" si="1"/>
        <v/>
      </c>
      <c r="Q7" s="4" t="str">
        <f t="shared" si="2"/>
        <v/>
      </c>
      <c r="R7" s="9" t="str">
        <f t="shared" si="3"/>
        <v/>
      </c>
      <c r="S7" s="5">
        <v>1.2</v>
      </c>
      <c r="W7" s="34" t="str">
        <f t="shared" si="4"/>
        <v/>
      </c>
    </row>
    <row r="8" spans="1:23" ht="36" customHeight="1">
      <c r="A8" s="3">
        <v>3</v>
      </c>
      <c r="B8" s="3" t="s">
        <v>17</v>
      </c>
      <c r="C8" s="25">
        <v>40</v>
      </c>
      <c r="D8" s="29">
        <v>20</v>
      </c>
      <c r="E8" t="s">
        <v>9</v>
      </c>
      <c r="F8" t="s">
        <v>10</v>
      </c>
      <c r="G8" s="23" t="s">
        <v>24</v>
      </c>
      <c r="J8" s="4"/>
      <c r="K8" s="4"/>
      <c r="L8" s="4"/>
      <c r="M8" s="4"/>
      <c r="N8" s="10">
        <v>0</v>
      </c>
      <c r="O8" s="4" t="str">
        <f t="shared" si="0"/>
        <v/>
      </c>
      <c r="P8" s="4" t="str">
        <f t="shared" si="1"/>
        <v/>
      </c>
      <c r="Q8" s="4" t="str">
        <f t="shared" si="2"/>
        <v/>
      </c>
      <c r="R8" s="9" t="str">
        <f t="shared" si="3"/>
        <v/>
      </c>
      <c r="S8" s="5">
        <v>1</v>
      </c>
      <c r="W8" s="34" t="str">
        <f t="shared" si="4"/>
        <v/>
      </c>
    </row>
    <row r="9" spans="1:23" ht="36">
      <c r="A9">
        <v>4</v>
      </c>
      <c r="B9" s="3" t="s">
        <v>17</v>
      </c>
      <c r="C9" s="25">
        <v>40</v>
      </c>
      <c r="D9" s="29">
        <v>20</v>
      </c>
      <c r="E9" t="s">
        <v>9</v>
      </c>
      <c r="F9" t="s">
        <v>10</v>
      </c>
      <c r="G9" s="23" t="s">
        <v>24</v>
      </c>
      <c r="H9" t="s">
        <v>23</v>
      </c>
      <c r="J9" s="4"/>
      <c r="K9" s="4"/>
      <c r="L9" s="4"/>
      <c r="M9" s="4"/>
      <c r="N9" s="10">
        <v>0</v>
      </c>
      <c r="O9" s="4" t="str">
        <f t="shared" si="0"/>
        <v/>
      </c>
      <c r="P9" s="4" t="str">
        <f t="shared" si="1"/>
        <v/>
      </c>
      <c r="Q9" s="4" t="str">
        <f t="shared" si="2"/>
        <v/>
      </c>
      <c r="R9" s="9" t="str">
        <f t="shared" si="3"/>
        <v/>
      </c>
      <c r="S9" s="5">
        <v>1</v>
      </c>
      <c r="W9" s="34" t="str">
        <f t="shared" si="4"/>
        <v/>
      </c>
    </row>
    <row r="10" spans="1:23" ht="36" customHeight="1">
      <c r="A10" s="3">
        <v>5</v>
      </c>
      <c r="B10" s="3" t="s">
        <v>17</v>
      </c>
      <c r="C10" s="25">
        <v>40</v>
      </c>
      <c r="D10" s="29">
        <v>20</v>
      </c>
      <c r="E10" t="s">
        <v>9</v>
      </c>
      <c r="F10" t="s">
        <v>10</v>
      </c>
      <c r="G10" s="23" t="s">
        <v>24</v>
      </c>
      <c r="J10" s="4"/>
      <c r="K10" s="4"/>
      <c r="L10" s="4"/>
      <c r="M10" s="4"/>
      <c r="N10" s="10">
        <v>0</v>
      </c>
      <c r="O10" s="4" t="str">
        <f t="shared" si="0"/>
        <v/>
      </c>
      <c r="P10" s="4" t="str">
        <f t="shared" si="1"/>
        <v/>
      </c>
      <c r="Q10" s="4" t="str">
        <f t="shared" si="2"/>
        <v/>
      </c>
      <c r="R10" s="9" t="str">
        <f t="shared" si="3"/>
        <v/>
      </c>
      <c r="S10" s="5">
        <v>0.8</v>
      </c>
      <c r="W10" s="34" t="str">
        <f t="shared" si="4"/>
        <v/>
      </c>
    </row>
    <row r="11" spans="1:23" ht="36">
      <c r="A11">
        <v>6</v>
      </c>
      <c r="B11" s="3" t="s">
        <v>17</v>
      </c>
      <c r="C11" s="25">
        <v>40</v>
      </c>
      <c r="D11" s="29">
        <v>20</v>
      </c>
      <c r="E11" t="s">
        <v>9</v>
      </c>
      <c r="F11" t="s">
        <v>10</v>
      </c>
      <c r="G11" s="23" t="s">
        <v>24</v>
      </c>
      <c r="H11" t="s">
        <v>23</v>
      </c>
      <c r="J11" s="4"/>
      <c r="K11" s="4"/>
      <c r="L11" s="4"/>
      <c r="M11" s="4"/>
      <c r="N11" s="10">
        <v>0</v>
      </c>
      <c r="O11" s="4" t="str">
        <f t="shared" si="0"/>
        <v/>
      </c>
      <c r="P11" s="4" t="str">
        <f t="shared" si="1"/>
        <v/>
      </c>
      <c r="Q11" s="4" t="str">
        <f t="shared" si="2"/>
        <v/>
      </c>
      <c r="R11" s="9" t="str">
        <f t="shared" si="3"/>
        <v/>
      </c>
      <c r="S11" s="5">
        <v>0.8</v>
      </c>
      <c r="W11" s="34" t="str">
        <f t="shared" si="4"/>
        <v/>
      </c>
    </row>
    <row r="12" spans="1:23" ht="36" customHeight="1">
      <c r="A12" s="3">
        <v>7</v>
      </c>
      <c r="B12" s="3" t="s">
        <v>17</v>
      </c>
      <c r="C12" s="25">
        <v>50</v>
      </c>
      <c r="D12" s="29">
        <v>20</v>
      </c>
      <c r="E12" t="s">
        <v>9</v>
      </c>
      <c r="F12" t="s">
        <v>10</v>
      </c>
      <c r="G12" s="23" t="s">
        <v>24</v>
      </c>
      <c r="J12" s="4"/>
      <c r="K12" s="4"/>
      <c r="L12" s="4"/>
      <c r="M12" s="4"/>
      <c r="N12" s="10">
        <v>0</v>
      </c>
      <c r="O12" s="4" t="str">
        <f t="shared" si="0"/>
        <v/>
      </c>
      <c r="P12" s="4" t="str">
        <f t="shared" si="1"/>
        <v/>
      </c>
      <c r="Q12" s="4" t="str">
        <f t="shared" si="2"/>
        <v/>
      </c>
      <c r="R12" s="9" t="str">
        <f t="shared" si="3"/>
        <v/>
      </c>
      <c r="S12" s="5">
        <v>1</v>
      </c>
      <c r="W12" s="34" t="str">
        <f t="shared" si="4"/>
        <v/>
      </c>
    </row>
    <row r="13" spans="1:23" ht="36">
      <c r="A13">
        <v>8</v>
      </c>
      <c r="B13" s="3" t="s">
        <v>17</v>
      </c>
      <c r="C13" s="25">
        <v>50</v>
      </c>
      <c r="D13" s="29">
        <v>20</v>
      </c>
      <c r="E13" t="s">
        <v>9</v>
      </c>
      <c r="F13" t="s">
        <v>10</v>
      </c>
      <c r="G13" s="23" t="s">
        <v>24</v>
      </c>
      <c r="H13" t="s">
        <v>23</v>
      </c>
      <c r="J13" s="4"/>
      <c r="K13" s="4"/>
      <c r="L13" s="4"/>
      <c r="M13" s="4"/>
      <c r="N13" s="10">
        <v>0</v>
      </c>
      <c r="O13" s="4" t="str">
        <f t="shared" si="0"/>
        <v/>
      </c>
      <c r="P13" s="4" t="str">
        <f t="shared" si="1"/>
        <v/>
      </c>
      <c r="Q13" s="4" t="str">
        <f t="shared" si="2"/>
        <v/>
      </c>
      <c r="R13" s="9" t="str">
        <f t="shared" si="3"/>
        <v/>
      </c>
      <c r="S13" s="5">
        <v>1</v>
      </c>
      <c r="W13" s="34" t="str">
        <f t="shared" si="4"/>
        <v/>
      </c>
    </row>
    <row r="14" spans="1:23" ht="36" customHeight="1">
      <c r="A14" s="3">
        <v>9</v>
      </c>
      <c r="B14" s="3" t="s">
        <v>17</v>
      </c>
      <c r="C14" s="25">
        <v>50</v>
      </c>
      <c r="D14" s="29">
        <v>20</v>
      </c>
      <c r="E14" t="s">
        <v>9</v>
      </c>
      <c r="F14" t="s">
        <v>10</v>
      </c>
      <c r="G14" s="23" t="s">
        <v>24</v>
      </c>
      <c r="J14" s="4"/>
      <c r="K14" s="4"/>
      <c r="L14" s="4"/>
      <c r="M14" s="4"/>
      <c r="N14" s="10">
        <v>0</v>
      </c>
      <c r="O14" s="4" t="str">
        <f t="shared" si="0"/>
        <v/>
      </c>
      <c r="P14" s="4" t="str">
        <f t="shared" si="1"/>
        <v/>
      </c>
      <c r="Q14" s="4" t="str">
        <f t="shared" si="2"/>
        <v/>
      </c>
      <c r="R14" s="9" t="str">
        <f t="shared" si="3"/>
        <v/>
      </c>
      <c r="S14" s="5">
        <v>0.8</v>
      </c>
      <c r="W14" s="34" t="str">
        <f t="shared" si="4"/>
        <v/>
      </c>
    </row>
    <row r="15" spans="1:23" ht="36">
      <c r="A15">
        <v>10</v>
      </c>
      <c r="B15" s="3" t="s">
        <v>17</v>
      </c>
      <c r="C15" s="25">
        <v>50</v>
      </c>
      <c r="D15" s="29">
        <v>20</v>
      </c>
      <c r="E15" t="s">
        <v>9</v>
      </c>
      <c r="F15" t="s">
        <v>10</v>
      </c>
      <c r="G15" s="23" t="s">
        <v>24</v>
      </c>
      <c r="H15" t="s">
        <v>23</v>
      </c>
      <c r="J15" s="4"/>
      <c r="K15" s="4"/>
      <c r="L15" s="4"/>
      <c r="M15" s="4"/>
      <c r="N15" s="10">
        <v>0</v>
      </c>
      <c r="O15" s="4" t="str">
        <f t="shared" si="0"/>
        <v/>
      </c>
      <c r="P15" s="4" t="str">
        <f t="shared" si="1"/>
        <v/>
      </c>
      <c r="Q15" s="4" t="str">
        <f t="shared" si="2"/>
        <v/>
      </c>
      <c r="R15" s="9" t="str">
        <f t="shared" si="3"/>
        <v/>
      </c>
      <c r="S15" s="5">
        <v>0.8</v>
      </c>
      <c r="W15" s="34" t="str">
        <f t="shared" si="4"/>
        <v/>
      </c>
    </row>
    <row r="16" spans="1:23" ht="36" customHeight="1">
      <c r="A16" s="3">
        <v>11</v>
      </c>
      <c r="B16" s="3" t="s">
        <v>17</v>
      </c>
      <c r="C16" s="25">
        <v>50</v>
      </c>
      <c r="D16" s="29"/>
      <c r="E16" t="s">
        <v>9</v>
      </c>
      <c r="F16" t="s">
        <v>10</v>
      </c>
      <c r="G16" s="23" t="s">
        <v>24</v>
      </c>
      <c r="J16" s="4"/>
      <c r="K16" s="4"/>
      <c r="L16" s="4"/>
      <c r="M16" s="4"/>
      <c r="N16" s="10">
        <v>0</v>
      </c>
      <c r="O16" s="4" t="str">
        <f t="shared" si="0"/>
        <v/>
      </c>
      <c r="P16" s="4" t="str">
        <f t="shared" si="1"/>
        <v/>
      </c>
      <c r="Q16" s="4" t="str">
        <f t="shared" si="2"/>
        <v/>
      </c>
      <c r="R16" s="9" t="str">
        <f t="shared" si="3"/>
        <v/>
      </c>
      <c r="S16" s="5">
        <v>1.2</v>
      </c>
      <c r="W16" s="34" t="str">
        <f t="shared" si="4"/>
        <v/>
      </c>
    </row>
    <row r="17" spans="1:24" ht="36">
      <c r="A17">
        <v>12</v>
      </c>
      <c r="B17" s="3" t="s">
        <v>17</v>
      </c>
      <c r="C17" s="25">
        <v>50</v>
      </c>
      <c r="D17" s="29"/>
      <c r="E17" t="s">
        <v>9</v>
      </c>
      <c r="F17" t="s">
        <v>10</v>
      </c>
      <c r="G17" s="23" t="s">
        <v>24</v>
      </c>
      <c r="H17" t="s">
        <v>23</v>
      </c>
      <c r="J17" s="4"/>
      <c r="K17" s="4"/>
      <c r="L17" s="4"/>
      <c r="M17" s="4"/>
      <c r="N17" s="10">
        <v>0</v>
      </c>
      <c r="O17" s="4" t="str">
        <f t="shared" si="0"/>
        <v/>
      </c>
      <c r="P17" s="4" t="str">
        <f t="shared" si="1"/>
        <v/>
      </c>
      <c r="Q17" s="4" t="str">
        <f t="shared" si="2"/>
        <v/>
      </c>
      <c r="R17" s="9" t="str">
        <f t="shared" si="3"/>
        <v/>
      </c>
      <c r="S17" s="5">
        <v>1.2</v>
      </c>
      <c r="W17" s="34" t="str">
        <f t="shared" si="4"/>
        <v/>
      </c>
    </row>
    <row r="18" spans="1:24" ht="36" customHeight="1">
      <c r="A18" s="3">
        <v>13</v>
      </c>
      <c r="B18" s="3" t="s">
        <v>17</v>
      </c>
      <c r="C18" s="25">
        <v>50</v>
      </c>
      <c r="D18" s="29">
        <v>20</v>
      </c>
      <c r="E18" t="s">
        <v>9</v>
      </c>
      <c r="F18" t="s">
        <v>10</v>
      </c>
      <c r="G18" s="23" t="s">
        <v>24</v>
      </c>
      <c r="J18" s="4"/>
      <c r="K18" s="4"/>
      <c r="L18" s="4"/>
      <c r="M18" s="4"/>
      <c r="N18" s="10">
        <v>0</v>
      </c>
      <c r="O18" s="4" t="str">
        <f t="shared" si="0"/>
        <v/>
      </c>
      <c r="P18" s="4" t="str">
        <f t="shared" si="1"/>
        <v/>
      </c>
      <c r="Q18" s="4" t="str">
        <f t="shared" si="2"/>
        <v/>
      </c>
      <c r="R18" s="9" t="str">
        <f t="shared" si="3"/>
        <v/>
      </c>
      <c r="S18" s="5">
        <v>1.2</v>
      </c>
      <c r="W18" s="34" t="str">
        <f t="shared" si="4"/>
        <v/>
      </c>
    </row>
    <row r="19" spans="1:24" ht="36">
      <c r="A19">
        <v>14</v>
      </c>
      <c r="B19" s="3" t="s">
        <v>17</v>
      </c>
      <c r="C19" s="25">
        <v>50</v>
      </c>
      <c r="D19" s="29">
        <v>20</v>
      </c>
      <c r="E19" t="s">
        <v>9</v>
      </c>
      <c r="F19" t="s">
        <v>10</v>
      </c>
      <c r="G19" s="23" t="s">
        <v>24</v>
      </c>
      <c r="H19" t="s">
        <v>23</v>
      </c>
      <c r="J19" s="4"/>
      <c r="K19" s="4"/>
      <c r="L19" s="4"/>
      <c r="M19" s="4"/>
      <c r="N19" s="10">
        <v>0</v>
      </c>
      <c r="O19" s="4" t="str">
        <f t="shared" si="0"/>
        <v/>
      </c>
      <c r="P19" s="4" t="str">
        <f t="shared" si="1"/>
        <v/>
      </c>
      <c r="Q19" s="4" t="str">
        <f t="shared" si="2"/>
        <v/>
      </c>
      <c r="R19" s="9" t="str">
        <f t="shared" si="3"/>
        <v/>
      </c>
      <c r="S19" s="5">
        <v>1.2</v>
      </c>
      <c r="W19" s="34" t="str">
        <f t="shared" si="4"/>
        <v/>
      </c>
      <c r="X19" s="4">
        <f>MAX(Q20:Q87)</f>
        <v>1.2725000000000014E-2</v>
      </c>
    </row>
    <row r="20" spans="1:24" ht="36" customHeight="1">
      <c r="A20" s="3">
        <v>15</v>
      </c>
      <c r="B20" s="3" t="s">
        <v>17</v>
      </c>
      <c r="C20" s="25">
        <v>100</v>
      </c>
      <c r="D20" s="29">
        <v>30</v>
      </c>
      <c r="E20" t="s">
        <v>9</v>
      </c>
      <c r="F20" t="s">
        <v>10</v>
      </c>
      <c r="G20" s="23" t="s">
        <v>24</v>
      </c>
      <c r="H20" s="30"/>
      <c r="J20" s="4">
        <v>1.3062199999999999</v>
      </c>
      <c r="K20" s="4">
        <v>1.76047</v>
      </c>
      <c r="L20" s="4">
        <v>0.12665599999999999</v>
      </c>
      <c r="M20" s="4">
        <v>0.306228</v>
      </c>
      <c r="N20" s="10">
        <v>3</v>
      </c>
      <c r="O20" s="4">
        <f t="shared" si="0"/>
        <v>0.10621999999999998</v>
      </c>
      <c r="P20" s="4">
        <f t="shared" si="1"/>
        <v>-3.452999999999995E-2</v>
      </c>
      <c r="Q20" s="4">
        <f t="shared" si="2"/>
        <v>-4.7343999999999997E-2</v>
      </c>
      <c r="R20" s="9">
        <f t="shared" si="3"/>
        <v>7.5279999999999792E-3</v>
      </c>
      <c r="S20" s="5">
        <v>1.2</v>
      </c>
      <c r="W20" s="34">
        <f t="shared" si="4"/>
        <v>0.41158599999999984</v>
      </c>
    </row>
    <row r="21" spans="1:24" ht="36">
      <c r="A21">
        <v>16</v>
      </c>
      <c r="B21" s="3" t="s">
        <v>17</v>
      </c>
      <c r="C21" s="25">
        <v>100</v>
      </c>
      <c r="D21" s="29">
        <v>30</v>
      </c>
      <c r="E21" t="s">
        <v>9</v>
      </c>
      <c r="F21" t="s">
        <v>10</v>
      </c>
      <c r="G21" s="23" t="s">
        <v>24</v>
      </c>
      <c r="H21" s="30" t="s">
        <v>23</v>
      </c>
      <c r="J21" s="4">
        <v>1.2724500000000001</v>
      </c>
      <c r="K21" s="4">
        <v>1.7101999999999999</v>
      </c>
      <c r="L21" s="4">
        <v>0.13177800000000001</v>
      </c>
      <c r="M21" s="4">
        <v>0.31553900000000001</v>
      </c>
      <c r="N21" s="10">
        <v>3</v>
      </c>
      <c r="O21" s="4">
        <f t="shared" si="0"/>
        <v>7.2450000000000125E-2</v>
      </c>
      <c r="P21" s="4">
        <f t="shared" si="1"/>
        <v>-8.4799999999999986E-2</v>
      </c>
      <c r="Q21" s="4">
        <f t="shared" si="2"/>
        <v>-4.2221999999999982E-2</v>
      </c>
      <c r="R21" s="9">
        <f t="shared" si="3"/>
        <v>1.6838999999999993E-2</v>
      </c>
      <c r="S21" s="5">
        <v>1.2</v>
      </c>
      <c r="W21" s="34">
        <f t="shared" si="4"/>
        <v>0.40688300000000016</v>
      </c>
    </row>
    <row r="22" spans="1:24" ht="36" customHeight="1">
      <c r="A22" s="3">
        <v>17</v>
      </c>
      <c r="B22" s="3" t="s">
        <v>17</v>
      </c>
      <c r="C22" s="25">
        <v>100</v>
      </c>
      <c r="D22" s="29">
        <v>40</v>
      </c>
      <c r="E22" t="s">
        <v>9</v>
      </c>
      <c r="F22" t="s">
        <v>10</v>
      </c>
      <c r="G22" s="23" t="s">
        <v>24</v>
      </c>
      <c r="H22" s="30"/>
      <c r="I22" t="s">
        <v>28</v>
      </c>
      <c r="J22" s="4"/>
      <c r="K22" s="4"/>
      <c r="L22" s="4"/>
      <c r="M22" s="4"/>
      <c r="N22" s="10">
        <v>0</v>
      </c>
      <c r="O22" s="4" t="str">
        <f t="shared" si="0"/>
        <v/>
      </c>
      <c r="P22" s="4" t="str">
        <f t="shared" si="1"/>
        <v/>
      </c>
      <c r="Q22" s="4" t="str">
        <f t="shared" si="2"/>
        <v/>
      </c>
      <c r="R22" s="9" t="str">
        <f t="shared" si="3"/>
        <v/>
      </c>
      <c r="S22" s="5">
        <v>0.8</v>
      </c>
      <c r="W22" s="34" t="str">
        <f t="shared" si="4"/>
        <v/>
      </c>
    </row>
    <row r="23" spans="1:24" ht="36">
      <c r="A23" s="3">
        <v>18</v>
      </c>
      <c r="B23" s="3" t="s">
        <v>17</v>
      </c>
      <c r="C23" s="25">
        <v>100</v>
      </c>
      <c r="D23" s="29">
        <v>40</v>
      </c>
      <c r="E23" t="s">
        <v>9</v>
      </c>
      <c r="F23" t="s">
        <v>10</v>
      </c>
      <c r="G23" s="23" t="s">
        <v>24</v>
      </c>
      <c r="H23" s="30" t="s">
        <v>23</v>
      </c>
      <c r="J23" s="4">
        <v>0.83454200000000001</v>
      </c>
      <c r="K23" s="4">
        <v>1.7396799999999999</v>
      </c>
      <c r="L23" s="4">
        <v>0.16436600000000001</v>
      </c>
      <c r="M23" s="4">
        <v>0.28603200000000001</v>
      </c>
      <c r="N23" s="10">
        <v>4</v>
      </c>
      <c r="O23" s="4">
        <f t="shared" si="0"/>
        <v>3.4541999999999962E-2</v>
      </c>
      <c r="P23" s="4">
        <f t="shared" si="1"/>
        <v>-5.5320000000000036E-2</v>
      </c>
      <c r="Q23" s="4">
        <f t="shared" si="2"/>
        <v>-9.6339999999999759E-3</v>
      </c>
      <c r="R23" s="9">
        <f t="shared" si="3"/>
        <v>-1.2668000000000013E-2</v>
      </c>
      <c r="S23" s="5">
        <v>0.8</v>
      </c>
      <c r="W23" s="34">
        <f t="shared" si="4"/>
        <v>0.19130999999999992</v>
      </c>
    </row>
    <row r="24" spans="1:24" ht="36" customHeight="1">
      <c r="A24">
        <v>19</v>
      </c>
      <c r="B24" s="3" t="s">
        <v>17</v>
      </c>
      <c r="C24" s="25">
        <v>80</v>
      </c>
      <c r="D24" s="29">
        <v>30</v>
      </c>
      <c r="E24" t="s">
        <v>9</v>
      </c>
      <c r="F24" t="s">
        <v>10</v>
      </c>
      <c r="G24" s="23" t="s">
        <v>24</v>
      </c>
      <c r="J24" s="4"/>
      <c r="K24" s="4"/>
      <c r="L24" s="4"/>
      <c r="M24" s="4"/>
      <c r="N24" s="26">
        <v>0</v>
      </c>
      <c r="O24" s="4" t="str">
        <f t="shared" si="0"/>
        <v/>
      </c>
      <c r="P24" s="4" t="str">
        <f t="shared" si="1"/>
        <v/>
      </c>
      <c r="Q24" s="4" t="str">
        <f t="shared" si="2"/>
        <v/>
      </c>
      <c r="R24" s="9" t="str">
        <f t="shared" si="3"/>
        <v/>
      </c>
      <c r="S24" s="5">
        <v>1</v>
      </c>
      <c r="W24" s="34" t="str">
        <f t="shared" si="4"/>
        <v/>
      </c>
    </row>
    <row r="25" spans="1:24" ht="36">
      <c r="A25" s="3">
        <v>20</v>
      </c>
      <c r="B25" s="3" t="s">
        <v>17</v>
      </c>
      <c r="C25" s="25">
        <v>80</v>
      </c>
      <c r="D25" s="29">
        <v>30</v>
      </c>
      <c r="E25" t="s">
        <v>9</v>
      </c>
      <c r="F25" t="s">
        <v>10</v>
      </c>
      <c r="G25" s="23" t="s">
        <v>24</v>
      </c>
      <c r="H25" t="s">
        <v>23</v>
      </c>
      <c r="J25" s="4"/>
      <c r="K25" s="4"/>
      <c r="L25" s="4"/>
      <c r="M25" s="4"/>
      <c r="N25" s="26">
        <v>0</v>
      </c>
      <c r="O25" s="4" t="str">
        <f t="shared" si="0"/>
        <v/>
      </c>
      <c r="P25" s="4" t="str">
        <f t="shared" si="1"/>
        <v/>
      </c>
      <c r="Q25" s="4" t="str">
        <f t="shared" si="2"/>
        <v/>
      </c>
      <c r="R25" s="9" t="str">
        <f t="shared" si="3"/>
        <v/>
      </c>
      <c r="S25" s="5">
        <v>1</v>
      </c>
      <c r="W25" s="34" t="str">
        <f t="shared" si="4"/>
        <v/>
      </c>
    </row>
    <row r="26" spans="1:24" ht="36" customHeight="1">
      <c r="A26" s="3">
        <v>21</v>
      </c>
      <c r="B26" s="3" t="s">
        <v>17</v>
      </c>
      <c r="C26" s="25">
        <v>90</v>
      </c>
      <c r="D26" s="29">
        <v>30</v>
      </c>
      <c r="E26" t="s">
        <v>9</v>
      </c>
      <c r="F26" t="s">
        <v>10</v>
      </c>
      <c r="G26" s="23" t="s">
        <v>24</v>
      </c>
      <c r="J26" s="4"/>
      <c r="K26" s="4"/>
      <c r="L26" s="4"/>
      <c r="M26" s="4"/>
      <c r="N26" s="26">
        <v>0</v>
      </c>
      <c r="O26" s="4" t="str">
        <f t="shared" si="0"/>
        <v/>
      </c>
      <c r="P26" s="4" t="str">
        <f t="shared" si="1"/>
        <v/>
      </c>
      <c r="Q26" s="4" t="str">
        <f t="shared" si="2"/>
        <v/>
      </c>
      <c r="R26" s="9" t="str">
        <f t="shared" si="3"/>
        <v/>
      </c>
      <c r="S26" s="5">
        <v>1</v>
      </c>
      <c r="W26" s="34" t="str">
        <f t="shared" si="4"/>
        <v/>
      </c>
    </row>
    <row r="27" spans="1:24" ht="36">
      <c r="A27">
        <v>22</v>
      </c>
      <c r="B27" s="3" t="s">
        <v>17</v>
      </c>
      <c r="C27" s="25">
        <v>90</v>
      </c>
      <c r="D27" s="29">
        <v>30</v>
      </c>
      <c r="E27" t="s">
        <v>9</v>
      </c>
      <c r="F27" t="s">
        <v>10</v>
      </c>
      <c r="G27" s="23" t="s">
        <v>24</v>
      </c>
      <c r="H27" t="s">
        <v>23</v>
      </c>
      <c r="I27" t="s">
        <v>42</v>
      </c>
      <c r="J27" s="4"/>
      <c r="K27" s="4"/>
      <c r="L27" s="4"/>
      <c r="M27" s="4"/>
      <c r="N27" s="26">
        <v>0</v>
      </c>
      <c r="O27" s="4" t="str">
        <f t="shared" si="0"/>
        <v/>
      </c>
      <c r="P27" s="4" t="str">
        <f t="shared" si="1"/>
        <v/>
      </c>
      <c r="Q27" s="4" t="str">
        <f t="shared" si="2"/>
        <v/>
      </c>
      <c r="R27" s="9" t="str">
        <f t="shared" si="3"/>
        <v/>
      </c>
      <c r="S27" s="5">
        <v>1</v>
      </c>
      <c r="W27" s="34" t="str">
        <f t="shared" si="4"/>
        <v/>
      </c>
    </row>
    <row r="28" spans="1:24" ht="36" customHeight="1">
      <c r="A28" s="3">
        <v>23</v>
      </c>
      <c r="B28" s="3" t="s">
        <v>17</v>
      </c>
      <c r="C28" s="25">
        <v>90</v>
      </c>
      <c r="D28" s="29">
        <v>45</v>
      </c>
      <c r="E28" t="s">
        <v>9</v>
      </c>
      <c r="F28" t="s">
        <v>10</v>
      </c>
      <c r="G28" s="23" t="s">
        <v>24</v>
      </c>
      <c r="J28" s="4"/>
      <c r="K28" s="4"/>
      <c r="L28" s="4"/>
      <c r="M28" s="4"/>
      <c r="N28" s="26">
        <v>0</v>
      </c>
      <c r="O28" s="4" t="str">
        <f t="shared" si="0"/>
        <v/>
      </c>
      <c r="P28" s="4" t="str">
        <f t="shared" si="1"/>
        <v/>
      </c>
      <c r="Q28" s="4" t="str">
        <f t="shared" si="2"/>
        <v/>
      </c>
      <c r="R28" s="9" t="str">
        <f t="shared" si="3"/>
        <v/>
      </c>
      <c r="S28" s="5">
        <v>1</v>
      </c>
      <c r="W28" s="34" t="str">
        <f t="shared" si="4"/>
        <v/>
      </c>
    </row>
    <row r="29" spans="1:24" ht="36">
      <c r="A29" s="3">
        <v>24</v>
      </c>
      <c r="B29" s="3" t="s">
        <v>17</v>
      </c>
      <c r="C29" s="25">
        <v>90</v>
      </c>
      <c r="D29" s="29">
        <v>45</v>
      </c>
      <c r="E29" t="s">
        <v>9</v>
      </c>
      <c r="F29" t="s">
        <v>10</v>
      </c>
      <c r="G29" s="23" t="s">
        <v>24</v>
      </c>
      <c r="H29" t="s">
        <v>23</v>
      </c>
      <c r="J29" s="4"/>
      <c r="K29" s="4"/>
      <c r="L29" s="4"/>
      <c r="M29" s="4"/>
      <c r="N29" s="26">
        <v>0</v>
      </c>
      <c r="O29" s="4" t="str">
        <f t="shared" si="0"/>
        <v/>
      </c>
      <c r="P29" s="4" t="str">
        <f t="shared" si="1"/>
        <v/>
      </c>
      <c r="Q29" s="4" t="str">
        <f t="shared" si="2"/>
        <v/>
      </c>
      <c r="R29" s="9" t="str">
        <f t="shared" si="3"/>
        <v/>
      </c>
      <c r="S29" s="5">
        <v>1</v>
      </c>
      <c r="W29" s="34" t="str">
        <f t="shared" si="4"/>
        <v/>
      </c>
    </row>
    <row r="30" spans="1:24" ht="36" customHeight="1">
      <c r="A30">
        <v>25</v>
      </c>
      <c r="B30" s="3" t="s">
        <v>17</v>
      </c>
      <c r="C30" s="25">
        <v>100</v>
      </c>
      <c r="D30" s="29">
        <v>50</v>
      </c>
      <c r="E30" t="s">
        <v>9</v>
      </c>
      <c r="F30" t="s">
        <v>10</v>
      </c>
      <c r="G30" s="23" t="s">
        <v>24</v>
      </c>
      <c r="H30" s="30"/>
      <c r="I30" t="s">
        <v>34</v>
      </c>
      <c r="J30" s="4">
        <v>1.0321899999999999</v>
      </c>
      <c r="K30" s="4">
        <v>1.68747</v>
      </c>
      <c r="L30" s="4">
        <v>0.163907</v>
      </c>
      <c r="M30" s="4">
        <v>0.29878900000000003</v>
      </c>
      <c r="N30" s="26">
        <v>2</v>
      </c>
      <c r="O30" s="4">
        <f t="shared" si="0"/>
        <v>3.2189999999999941E-2</v>
      </c>
      <c r="P30" s="4">
        <f t="shared" si="1"/>
        <v>-0.1075299999999999</v>
      </c>
      <c r="Q30" s="4">
        <f t="shared" si="2"/>
        <v>-1.0092999999999991E-2</v>
      </c>
      <c r="R30" s="9">
        <f t="shared" si="3"/>
        <v>8.9000000000005741E-5</v>
      </c>
      <c r="S30" s="5">
        <v>1</v>
      </c>
      <c r="W30" s="34">
        <f t="shared" si="4"/>
        <v>0.20245599999999978</v>
      </c>
    </row>
    <row r="31" spans="1:24" ht="36">
      <c r="A31" s="3">
        <v>26</v>
      </c>
      <c r="B31" s="3" t="s">
        <v>17</v>
      </c>
      <c r="C31" s="25">
        <v>100</v>
      </c>
      <c r="D31" s="29">
        <v>50</v>
      </c>
      <c r="E31" t="s">
        <v>9</v>
      </c>
      <c r="F31" t="s">
        <v>10</v>
      </c>
      <c r="G31" s="23" t="s">
        <v>24</v>
      </c>
      <c r="H31" s="30" t="s">
        <v>23</v>
      </c>
      <c r="J31" s="4">
        <v>1.03261</v>
      </c>
      <c r="K31" s="4">
        <v>1.68686</v>
      </c>
      <c r="L31" s="4">
        <v>0.169791</v>
      </c>
      <c r="M31" s="4">
        <v>0.282279</v>
      </c>
      <c r="N31" s="26">
        <v>3</v>
      </c>
      <c r="O31" s="4">
        <f t="shared" si="0"/>
        <v>3.2610000000000028E-2</v>
      </c>
      <c r="P31" s="4">
        <f t="shared" si="1"/>
        <v>-0.1081399999999999</v>
      </c>
      <c r="Q31" s="4">
        <f t="shared" si="2"/>
        <v>-4.2089999999999905E-3</v>
      </c>
      <c r="R31" s="9">
        <f t="shared" si="3"/>
        <v>-1.6421000000000019E-2</v>
      </c>
      <c r="S31" s="5">
        <v>1</v>
      </c>
      <c r="W31" s="34">
        <f t="shared" si="4"/>
        <v>0.23524999999999999</v>
      </c>
    </row>
    <row r="32" spans="1:24" ht="36" customHeight="1">
      <c r="A32">
        <v>27</v>
      </c>
      <c r="B32" s="3" t="s">
        <v>17</v>
      </c>
      <c r="C32" s="25">
        <v>100</v>
      </c>
      <c r="D32" s="29">
        <v>40</v>
      </c>
      <c r="E32" t="s">
        <v>9</v>
      </c>
      <c r="F32" t="s">
        <v>10</v>
      </c>
      <c r="G32" s="23" t="s">
        <v>24</v>
      </c>
      <c r="H32" s="30"/>
      <c r="J32" s="4">
        <v>1.0485500000000001</v>
      </c>
      <c r="K32" s="4">
        <v>1.73797</v>
      </c>
      <c r="L32" s="4">
        <v>0.15673200000000001</v>
      </c>
      <c r="M32" s="4">
        <v>0.28732400000000002</v>
      </c>
      <c r="N32" s="26">
        <v>4</v>
      </c>
      <c r="O32" s="4">
        <f t="shared" si="0"/>
        <v>4.8550000000000093E-2</v>
      </c>
      <c r="P32" s="4">
        <f t="shared" si="1"/>
        <v>-5.7029999999999914E-2</v>
      </c>
      <c r="Q32" s="4">
        <f t="shared" si="2"/>
        <v>-1.7267999999999978E-2</v>
      </c>
      <c r="R32" s="9">
        <f t="shared" si="3"/>
        <v>-1.1375999999999997E-2</v>
      </c>
      <c r="S32" s="5">
        <v>1</v>
      </c>
      <c r="W32" s="34">
        <f t="shared" si="4"/>
        <v>0.24006200000000003</v>
      </c>
    </row>
    <row r="33" spans="1:23" ht="36">
      <c r="A33" s="3">
        <v>28</v>
      </c>
      <c r="B33" s="3" t="s">
        <v>17</v>
      </c>
      <c r="C33" s="25">
        <v>100</v>
      </c>
      <c r="D33" s="29">
        <v>40</v>
      </c>
      <c r="E33" t="s">
        <v>9</v>
      </c>
      <c r="F33" t="s">
        <v>10</v>
      </c>
      <c r="G33" s="23" t="s">
        <v>24</v>
      </c>
      <c r="H33" s="30" t="s">
        <v>23</v>
      </c>
      <c r="J33" s="4">
        <v>1.03755</v>
      </c>
      <c r="K33" s="4">
        <v>1.7410099999999999</v>
      </c>
      <c r="L33" s="4">
        <v>0.156275</v>
      </c>
      <c r="M33" s="4">
        <v>0.29714499999999999</v>
      </c>
      <c r="N33" s="26">
        <v>4</v>
      </c>
      <c r="O33" s="4">
        <f t="shared" si="0"/>
        <v>3.7549999999999972E-2</v>
      </c>
      <c r="P33" s="4">
        <f t="shared" si="1"/>
        <v>-5.3989999999999982E-2</v>
      </c>
      <c r="Q33" s="4">
        <f t="shared" si="2"/>
        <v>-1.7724999999999991E-2</v>
      </c>
      <c r="R33" s="9">
        <f t="shared" si="3"/>
        <v>-1.5550000000000286E-3</v>
      </c>
      <c r="S33" s="5">
        <v>1</v>
      </c>
      <c r="W33" s="34">
        <f t="shared" si="4"/>
        <v>0.18692999999999999</v>
      </c>
    </row>
    <row r="34" spans="1:23" ht="36">
      <c r="A34">
        <v>29</v>
      </c>
      <c r="B34" s="3" t="s">
        <v>17</v>
      </c>
      <c r="C34" s="25">
        <v>80</v>
      </c>
      <c r="D34" s="29">
        <v>25</v>
      </c>
      <c r="E34" t="s">
        <v>9</v>
      </c>
      <c r="F34" t="s">
        <v>10</v>
      </c>
      <c r="G34" s="23" t="s">
        <v>24</v>
      </c>
      <c r="I34" t="s">
        <v>39</v>
      </c>
      <c r="J34" s="4"/>
      <c r="K34" s="4"/>
      <c r="L34" s="4"/>
      <c r="M34" s="4"/>
      <c r="N34" s="26">
        <v>0</v>
      </c>
      <c r="O34" s="4" t="str">
        <f t="shared" si="0"/>
        <v/>
      </c>
      <c r="P34" s="4" t="str">
        <f t="shared" si="1"/>
        <v/>
      </c>
      <c r="Q34" s="4" t="str">
        <f t="shared" si="2"/>
        <v/>
      </c>
      <c r="R34" s="9" t="str">
        <f t="shared" si="3"/>
        <v/>
      </c>
      <c r="S34" s="5">
        <v>1.18</v>
      </c>
      <c r="W34" s="34" t="str">
        <f t="shared" si="4"/>
        <v/>
      </c>
    </row>
    <row r="35" spans="1:23" ht="36">
      <c r="A35" s="3">
        <v>30</v>
      </c>
      <c r="B35" s="3" t="s">
        <v>17</v>
      </c>
      <c r="C35" s="25">
        <v>80</v>
      </c>
      <c r="D35" s="29">
        <v>25</v>
      </c>
      <c r="E35" t="s">
        <v>9</v>
      </c>
      <c r="F35" t="s">
        <v>10</v>
      </c>
      <c r="G35" s="23" t="s">
        <v>24</v>
      </c>
      <c r="H35" t="s">
        <v>23</v>
      </c>
      <c r="I35" t="s">
        <v>40</v>
      </c>
      <c r="J35" s="4"/>
      <c r="K35" s="4"/>
      <c r="L35" s="4"/>
      <c r="M35" s="4"/>
      <c r="N35" s="26">
        <v>0</v>
      </c>
      <c r="O35" s="4" t="str">
        <f t="shared" si="0"/>
        <v/>
      </c>
      <c r="P35" s="4" t="str">
        <f t="shared" si="1"/>
        <v/>
      </c>
      <c r="Q35" s="4" t="str">
        <f t="shared" si="2"/>
        <v/>
      </c>
      <c r="R35" s="9" t="str">
        <f t="shared" si="3"/>
        <v/>
      </c>
      <c r="S35" s="5">
        <v>1.18</v>
      </c>
      <c r="W35" s="34" t="str">
        <f t="shared" si="4"/>
        <v/>
      </c>
    </row>
    <row r="36" spans="1:23" ht="36">
      <c r="A36">
        <v>31</v>
      </c>
      <c r="B36" s="3" t="s">
        <v>17</v>
      </c>
      <c r="C36" s="25">
        <v>90</v>
      </c>
      <c r="D36" s="29">
        <v>30</v>
      </c>
      <c r="E36" t="s">
        <v>9</v>
      </c>
      <c r="F36" t="s">
        <v>10</v>
      </c>
      <c r="G36" s="23" t="s">
        <v>24</v>
      </c>
      <c r="I36" t="s">
        <v>41</v>
      </c>
      <c r="J36" s="4"/>
      <c r="K36" s="4"/>
      <c r="L36" s="4"/>
      <c r="M36" s="4"/>
      <c r="N36" s="26">
        <v>0</v>
      </c>
      <c r="O36" s="4" t="str">
        <f t="shared" si="0"/>
        <v/>
      </c>
      <c r="P36" s="4" t="str">
        <f t="shared" si="1"/>
        <v/>
      </c>
      <c r="Q36" s="4" t="str">
        <f t="shared" si="2"/>
        <v/>
      </c>
      <c r="R36" s="9" t="str">
        <f t="shared" si="3"/>
        <v/>
      </c>
      <c r="S36" s="5">
        <v>1.2</v>
      </c>
      <c r="W36" s="34" t="str">
        <f t="shared" si="4"/>
        <v/>
      </c>
    </row>
    <row r="37" spans="1:23" ht="36">
      <c r="A37" s="3">
        <v>32</v>
      </c>
      <c r="B37" s="3" t="s">
        <v>17</v>
      </c>
      <c r="C37" s="25">
        <v>90</v>
      </c>
      <c r="D37" s="29">
        <v>30</v>
      </c>
      <c r="E37" t="s">
        <v>9</v>
      </c>
      <c r="F37" t="s">
        <v>10</v>
      </c>
      <c r="G37" s="23" t="s">
        <v>24</v>
      </c>
      <c r="H37" t="s">
        <v>23</v>
      </c>
      <c r="I37" t="s">
        <v>43</v>
      </c>
      <c r="J37" s="4"/>
      <c r="K37" s="4"/>
      <c r="L37" s="4"/>
      <c r="M37" s="4"/>
      <c r="N37" s="26">
        <v>0</v>
      </c>
      <c r="O37" s="4" t="str">
        <f t="shared" ref="O37:O68" si="5">IF(AND(S37&lt;&gt;"",J37&lt;&gt;""),J37-S37,"")</f>
        <v/>
      </c>
      <c r="P37" s="4" t="str">
        <f t="shared" ref="P37:P68" si="6">IF(K37&lt;&gt;"",K37-$T$5,"")</f>
        <v/>
      </c>
      <c r="Q37" s="4" t="str">
        <f t="shared" ref="Q37:Q68" si="7">IF(L37&lt;&gt;"",L37-$U$5,"")</f>
        <v/>
      </c>
      <c r="R37" s="9" t="str">
        <f t="shared" ref="R37:R68" si="8">IF(M37&lt;&gt;"",M37-$V$5,"")</f>
        <v/>
      </c>
      <c r="S37" s="5">
        <v>1.2</v>
      </c>
      <c r="W37" s="34" t="str">
        <f t="shared" si="4"/>
        <v/>
      </c>
    </row>
    <row r="38" spans="1:23" ht="36">
      <c r="A38">
        <v>33</v>
      </c>
      <c r="B38" s="3" t="s">
        <v>17</v>
      </c>
      <c r="C38" s="25">
        <v>90</v>
      </c>
      <c r="D38" s="29">
        <v>45</v>
      </c>
      <c r="E38" t="s">
        <v>9</v>
      </c>
      <c r="F38" t="s">
        <v>10</v>
      </c>
      <c r="G38" s="23" t="s">
        <v>24</v>
      </c>
      <c r="H38" t="s">
        <v>23</v>
      </c>
      <c r="I38" t="s">
        <v>44</v>
      </c>
      <c r="J38" s="4"/>
      <c r="K38" s="4"/>
      <c r="L38" s="4"/>
      <c r="M38" s="4"/>
      <c r="N38" s="26">
        <v>0</v>
      </c>
      <c r="O38" s="4" t="str">
        <f t="shared" si="5"/>
        <v/>
      </c>
      <c r="P38" s="4" t="str">
        <f t="shared" si="6"/>
        <v/>
      </c>
      <c r="Q38" s="4" t="str">
        <f t="shared" si="7"/>
        <v/>
      </c>
      <c r="R38" s="9" t="str">
        <f t="shared" si="8"/>
        <v/>
      </c>
      <c r="S38" s="5">
        <v>1</v>
      </c>
      <c r="W38" s="34" t="str">
        <f t="shared" ref="W38:W70" si="9">IF(O38&lt;&gt;"", ABS(O38)*2 + ABS(P38)*1 + ABS(Q38)*3 + ABS(R38)*3, "")</f>
        <v/>
      </c>
    </row>
    <row r="39" spans="1:23" ht="36">
      <c r="A39" s="3">
        <v>34</v>
      </c>
      <c r="B39" s="3" t="s">
        <v>17</v>
      </c>
      <c r="C39" s="25">
        <v>90</v>
      </c>
      <c r="D39" s="29">
        <v>45</v>
      </c>
      <c r="E39" t="s">
        <v>9</v>
      </c>
      <c r="F39" t="s">
        <v>10</v>
      </c>
      <c r="G39" s="23" t="s">
        <v>24</v>
      </c>
      <c r="H39" t="s">
        <v>23</v>
      </c>
      <c r="J39" s="4"/>
      <c r="K39" s="4"/>
      <c r="L39" s="4"/>
      <c r="M39" s="4"/>
      <c r="N39" s="26">
        <v>0</v>
      </c>
      <c r="O39" s="4" t="str">
        <f t="shared" si="5"/>
        <v/>
      </c>
      <c r="P39" s="4" t="str">
        <f t="shared" si="6"/>
        <v/>
      </c>
      <c r="Q39" s="4" t="str">
        <f t="shared" si="7"/>
        <v/>
      </c>
      <c r="R39" s="9" t="str">
        <f t="shared" si="8"/>
        <v/>
      </c>
      <c r="S39" s="5">
        <v>1</v>
      </c>
      <c r="W39" s="34" t="str">
        <f t="shared" si="9"/>
        <v/>
      </c>
    </row>
    <row r="40" spans="1:23" ht="36">
      <c r="A40">
        <v>35</v>
      </c>
      <c r="B40" s="3" t="s">
        <v>17</v>
      </c>
      <c r="C40" s="25">
        <v>90</v>
      </c>
      <c r="D40" s="29">
        <v>45</v>
      </c>
      <c r="E40" t="s">
        <v>9</v>
      </c>
      <c r="F40" t="s">
        <v>10</v>
      </c>
      <c r="G40" s="23" t="s">
        <v>24</v>
      </c>
      <c r="H40" t="s">
        <v>23</v>
      </c>
      <c r="J40" s="4"/>
      <c r="K40" s="4"/>
      <c r="L40" s="4"/>
      <c r="M40" s="4"/>
      <c r="N40" s="26">
        <v>0</v>
      </c>
      <c r="O40" s="4" t="str">
        <f t="shared" si="5"/>
        <v/>
      </c>
      <c r="P40" s="4" t="str">
        <f t="shared" si="6"/>
        <v/>
      </c>
      <c r="Q40" s="4" t="str">
        <f t="shared" si="7"/>
        <v/>
      </c>
      <c r="R40" s="9" t="str">
        <f t="shared" si="8"/>
        <v/>
      </c>
      <c r="S40" s="5">
        <v>1</v>
      </c>
      <c r="W40" s="34" t="str">
        <f t="shared" si="9"/>
        <v/>
      </c>
    </row>
    <row r="41" spans="1:23" ht="36">
      <c r="A41" s="3">
        <v>36</v>
      </c>
      <c r="B41" s="3" t="s">
        <v>17</v>
      </c>
      <c r="C41" s="25">
        <v>90</v>
      </c>
      <c r="D41" s="29">
        <v>45</v>
      </c>
      <c r="E41" t="s">
        <v>9</v>
      </c>
      <c r="F41" t="s">
        <v>10</v>
      </c>
      <c r="G41" s="23" t="s">
        <v>24</v>
      </c>
      <c r="H41" t="s">
        <v>23</v>
      </c>
      <c r="J41" s="4"/>
      <c r="K41" s="4"/>
      <c r="L41" s="4"/>
      <c r="M41" s="4"/>
      <c r="N41" s="26">
        <v>0</v>
      </c>
      <c r="O41" s="4" t="str">
        <f t="shared" si="5"/>
        <v/>
      </c>
      <c r="P41" s="4" t="str">
        <f t="shared" si="6"/>
        <v/>
      </c>
      <c r="Q41" s="4" t="str">
        <f t="shared" si="7"/>
        <v/>
      </c>
      <c r="R41" s="9" t="str">
        <f t="shared" si="8"/>
        <v/>
      </c>
      <c r="S41" s="5">
        <v>1.1000000000000001</v>
      </c>
      <c r="W41" s="34" t="str">
        <f t="shared" si="9"/>
        <v/>
      </c>
    </row>
    <row r="42" spans="1:23" ht="36">
      <c r="A42">
        <v>37</v>
      </c>
      <c r="B42" s="3" t="s">
        <v>17</v>
      </c>
      <c r="C42" s="25">
        <v>90</v>
      </c>
      <c r="D42" s="29">
        <v>40</v>
      </c>
      <c r="E42" t="s">
        <v>9</v>
      </c>
      <c r="F42" t="s">
        <v>10</v>
      </c>
      <c r="G42" s="23" t="s">
        <v>24</v>
      </c>
      <c r="H42" t="s">
        <v>23</v>
      </c>
      <c r="J42" s="4"/>
      <c r="K42" s="4"/>
      <c r="L42" s="4"/>
      <c r="M42" s="4"/>
      <c r="N42" s="26">
        <v>0</v>
      </c>
      <c r="O42" s="4" t="str">
        <f t="shared" si="5"/>
        <v/>
      </c>
      <c r="P42" s="4" t="str">
        <f t="shared" si="6"/>
        <v/>
      </c>
      <c r="Q42" s="4" t="str">
        <f t="shared" si="7"/>
        <v/>
      </c>
      <c r="R42" s="9" t="str">
        <f t="shared" si="8"/>
        <v/>
      </c>
      <c r="S42" s="5">
        <v>1.1200000000000001</v>
      </c>
      <c r="W42" s="34" t="str">
        <f t="shared" si="9"/>
        <v/>
      </c>
    </row>
    <row r="43" spans="1:23" ht="36">
      <c r="A43" s="3">
        <v>38</v>
      </c>
      <c r="B43" s="3" t="s">
        <v>17</v>
      </c>
      <c r="C43" s="25">
        <v>90</v>
      </c>
      <c r="D43" s="29">
        <v>40</v>
      </c>
      <c r="E43" t="s">
        <v>9</v>
      </c>
      <c r="F43" t="s">
        <v>10</v>
      </c>
      <c r="G43" s="23" t="s">
        <v>24</v>
      </c>
      <c r="H43" t="s">
        <v>23</v>
      </c>
      <c r="J43" s="4"/>
      <c r="K43" s="4"/>
      <c r="L43" s="4"/>
      <c r="M43" s="4"/>
      <c r="N43" s="26">
        <v>0</v>
      </c>
      <c r="O43" s="4" t="str">
        <f t="shared" si="5"/>
        <v/>
      </c>
      <c r="P43" s="4" t="str">
        <f t="shared" si="6"/>
        <v/>
      </c>
      <c r="Q43" s="4" t="str">
        <f t="shared" si="7"/>
        <v/>
      </c>
      <c r="R43" s="9" t="str">
        <f t="shared" si="8"/>
        <v/>
      </c>
      <c r="S43" s="5">
        <v>1.2</v>
      </c>
      <c r="W43" s="34" t="str">
        <f t="shared" si="9"/>
        <v/>
      </c>
    </row>
    <row r="44" spans="1:23" ht="36">
      <c r="A44">
        <v>39</v>
      </c>
      <c r="B44" s="3" t="s">
        <v>17</v>
      </c>
      <c r="C44" s="25">
        <v>90</v>
      </c>
      <c r="D44" s="29">
        <v>30</v>
      </c>
      <c r="E44" t="s">
        <v>9</v>
      </c>
      <c r="F44" t="s">
        <v>10</v>
      </c>
      <c r="G44" s="23" t="s">
        <v>24</v>
      </c>
      <c r="H44" t="s">
        <v>23</v>
      </c>
      <c r="J44" s="4"/>
      <c r="K44" s="4"/>
      <c r="L44" s="4"/>
      <c r="M44" s="4"/>
      <c r="N44" s="26">
        <v>0</v>
      </c>
      <c r="O44" s="4" t="str">
        <f t="shared" si="5"/>
        <v/>
      </c>
      <c r="P44" s="4" t="str">
        <f t="shared" si="6"/>
        <v/>
      </c>
      <c r="Q44" s="4" t="str">
        <f t="shared" si="7"/>
        <v/>
      </c>
      <c r="R44" s="9" t="str">
        <f t="shared" si="8"/>
        <v/>
      </c>
      <c r="S44" s="5">
        <v>1.2</v>
      </c>
      <c r="W44" s="34">
        <f>MIN(O46:O87)</f>
        <v>3.4280000000000088E-2</v>
      </c>
    </row>
    <row r="45" spans="1:23" ht="36">
      <c r="A45" s="3">
        <v>40</v>
      </c>
      <c r="B45" s="3" t="s">
        <v>17</v>
      </c>
      <c r="C45" s="25">
        <v>95</v>
      </c>
      <c r="D45" s="29">
        <v>30</v>
      </c>
      <c r="E45" t="s">
        <v>9</v>
      </c>
      <c r="F45" t="s">
        <v>10</v>
      </c>
      <c r="G45" s="23" t="s">
        <v>24</v>
      </c>
      <c r="H45" t="s">
        <v>23</v>
      </c>
      <c r="J45" s="4"/>
      <c r="K45" s="4"/>
      <c r="L45" s="4"/>
      <c r="M45" s="4"/>
      <c r="N45" s="26">
        <v>0</v>
      </c>
      <c r="O45" s="4" t="str">
        <f t="shared" si="5"/>
        <v/>
      </c>
      <c r="P45" s="4" t="str">
        <f t="shared" si="6"/>
        <v/>
      </c>
      <c r="Q45" s="4" t="str">
        <f t="shared" si="7"/>
        <v/>
      </c>
      <c r="R45" s="9" t="str">
        <f t="shared" si="8"/>
        <v/>
      </c>
      <c r="S45" s="5">
        <v>1.2</v>
      </c>
      <c r="W45" s="34" t="str">
        <f t="shared" si="9"/>
        <v/>
      </c>
    </row>
    <row r="46" spans="1:23" ht="36">
      <c r="A46">
        <v>41</v>
      </c>
      <c r="B46" s="3" t="s">
        <v>17</v>
      </c>
      <c r="C46" s="25">
        <v>98</v>
      </c>
      <c r="D46" s="29">
        <v>30</v>
      </c>
      <c r="E46" t="s">
        <v>9</v>
      </c>
      <c r="F46" t="s">
        <v>10</v>
      </c>
      <c r="G46" s="23" t="s">
        <v>24</v>
      </c>
      <c r="H46" t="s">
        <v>23</v>
      </c>
      <c r="J46" s="4">
        <v>1.2803199999999999</v>
      </c>
      <c r="K46" s="4">
        <v>1.75027</v>
      </c>
      <c r="L46" s="4">
        <v>0.16139200000000001</v>
      </c>
      <c r="M46" s="4">
        <v>0.28045399999999998</v>
      </c>
      <c r="N46" s="26">
        <v>3</v>
      </c>
      <c r="O46" s="4">
        <f t="shared" si="5"/>
        <v>8.0319999999999947E-2</v>
      </c>
      <c r="P46" s="4">
        <f t="shared" si="6"/>
        <v>-4.4729999999999936E-2</v>
      </c>
      <c r="Q46" s="4">
        <f t="shared" si="7"/>
        <v>-1.260799999999998E-2</v>
      </c>
      <c r="R46" s="9">
        <f t="shared" si="8"/>
        <v>-1.824600000000004E-2</v>
      </c>
      <c r="S46" s="5">
        <v>1.2</v>
      </c>
      <c r="W46" s="34">
        <f t="shared" si="9"/>
        <v>0.29793199999999986</v>
      </c>
    </row>
    <row r="47" spans="1:23" ht="36">
      <c r="A47" s="3">
        <v>42</v>
      </c>
      <c r="B47" s="3" t="s">
        <v>17</v>
      </c>
      <c r="C47" s="25">
        <v>100</v>
      </c>
      <c r="D47" s="29">
        <v>30</v>
      </c>
      <c r="E47" t="s">
        <v>9</v>
      </c>
      <c r="F47" t="s">
        <v>10</v>
      </c>
      <c r="G47" s="23" t="s">
        <v>24</v>
      </c>
      <c r="H47" s="31" t="s">
        <v>45</v>
      </c>
      <c r="J47" s="4">
        <v>1.23428</v>
      </c>
      <c r="K47" s="4">
        <v>1.7348699999999999</v>
      </c>
      <c r="L47" s="4">
        <v>0.166823</v>
      </c>
      <c r="M47" s="4">
        <v>0.29889300000000002</v>
      </c>
      <c r="N47" s="26">
        <v>4</v>
      </c>
      <c r="O47" s="4">
        <f t="shared" si="5"/>
        <v>3.4280000000000088E-2</v>
      </c>
      <c r="P47" s="4">
        <f t="shared" si="6"/>
        <v>-6.0130000000000017E-2</v>
      </c>
      <c r="Q47" s="4">
        <f t="shared" si="7"/>
        <v>-7.1769999999999889E-3</v>
      </c>
      <c r="R47" s="9">
        <f t="shared" si="8"/>
        <v>1.9299999999999873E-4</v>
      </c>
      <c r="S47" s="5">
        <v>1.2</v>
      </c>
      <c r="W47" s="34">
        <f t="shared" si="9"/>
        <v>0.15080000000000016</v>
      </c>
    </row>
    <row r="48" spans="1:23" ht="36">
      <c r="A48">
        <v>43</v>
      </c>
      <c r="B48" s="3" t="s">
        <v>17</v>
      </c>
      <c r="C48" s="25">
        <v>100</v>
      </c>
      <c r="D48" s="29">
        <v>30</v>
      </c>
      <c r="E48" t="s">
        <v>9</v>
      </c>
      <c r="F48" t="s">
        <v>10</v>
      </c>
      <c r="G48" s="23" t="s">
        <v>46</v>
      </c>
      <c r="H48" s="31" t="s">
        <v>47</v>
      </c>
      <c r="J48" s="4">
        <v>1.42123</v>
      </c>
      <c r="K48" s="4">
        <v>1.73112</v>
      </c>
      <c r="L48" s="4">
        <v>0.124766</v>
      </c>
      <c r="M48" s="4">
        <v>0.30358499999999999</v>
      </c>
      <c r="N48" s="26">
        <v>3</v>
      </c>
      <c r="O48" s="4">
        <f t="shared" si="5"/>
        <v>0.22123000000000004</v>
      </c>
      <c r="P48" s="4">
        <f t="shared" si="6"/>
        <v>-6.3879999999999937E-2</v>
      </c>
      <c r="Q48" s="4">
        <f t="shared" si="7"/>
        <v>-4.9233999999999986E-2</v>
      </c>
      <c r="R48" s="9">
        <f t="shared" si="8"/>
        <v>4.8849999999999727E-3</v>
      </c>
      <c r="S48" s="5">
        <v>1.2</v>
      </c>
      <c r="W48" s="34">
        <f t="shared" si="9"/>
        <v>0.66869699999999987</v>
      </c>
    </row>
    <row r="49" spans="1:24" ht="36">
      <c r="A49" s="3">
        <v>44</v>
      </c>
      <c r="B49" s="3" t="s">
        <v>17</v>
      </c>
      <c r="C49" s="25">
        <v>100</v>
      </c>
      <c r="D49" s="29">
        <v>30</v>
      </c>
      <c r="E49" t="s">
        <v>9</v>
      </c>
      <c r="F49" t="s">
        <v>10</v>
      </c>
      <c r="G49" s="23" t="s">
        <v>24</v>
      </c>
      <c r="H49" s="23" t="s">
        <v>48</v>
      </c>
      <c r="I49" t="s">
        <v>51</v>
      </c>
      <c r="J49" s="4"/>
      <c r="K49" s="4"/>
      <c r="L49" s="4"/>
      <c r="M49" s="4"/>
      <c r="N49" s="26">
        <v>0</v>
      </c>
      <c r="O49" s="4" t="str">
        <f t="shared" si="5"/>
        <v/>
      </c>
      <c r="P49" s="4" t="str">
        <f t="shared" si="6"/>
        <v/>
      </c>
      <c r="Q49" s="4" t="str">
        <f t="shared" si="7"/>
        <v/>
      </c>
      <c r="R49" s="9" t="str">
        <f t="shared" si="8"/>
        <v/>
      </c>
      <c r="S49" s="5">
        <v>0.85</v>
      </c>
      <c r="W49" s="34" t="str">
        <f t="shared" si="9"/>
        <v/>
      </c>
    </row>
    <row r="50" spans="1:24" ht="54">
      <c r="A50">
        <v>45</v>
      </c>
      <c r="B50" s="3" t="s">
        <v>17</v>
      </c>
      <c r="C50" s="25">
        <v>100</v>
      </c>
      <c r="D50" s="29">
        <v>30</v>
      </c>
      <c r="E50" t="s">
        <v>9</v>
      </c>
      <c r="F50" t="s">
        <v>10</v>
      </c>
      <c r="G50" s="23" t="s">
        <v>24</v>
      </c>
      <c r="H50" s="23" t="s">
        <v>49</v>
      </c>
      <c r="J50" s="4">
        <v>0.90641099999999997</v>
      </c>
      <c r="K50" s="4">
        <v>1.76051</v>
      </c>
      <c r="L50" s="4">
        <v>9.64753E-2</v>
      </c>
      <c r="M50" s="4">
        <v>0.31679200000000002</v>
      </c>
      <c r="N50" s="26">
        <v>5</v>
      </c>
      <c r="O50" s="4">
        <f t="shared" si="5"/>
        <v>5.6410999999999989E-2</v>
      </c>
      <c r="P50" s="4">
        <f t="shared" si="6"/>
        <v>-3.448999999999991E-2</v>
      </c>
      <c r="Q50" s="4">
        <f t="shared" si="7"/>
        <v>-7.7524699999999988E-2</v>
      </c>
      <c r="R50" s="9">
        <f t="shared" si="8"/>
        <v>1.8091999999999997E-2</v>
      </c>
      <c r="S50" s="5">
        <v>0.85</v>
      </c>
      <c r="W50" s="34">
        <f t="shared" si="9"/>
        <v>0.43416209999999983</v>
      </c>
    </row>
    <row r="51" spans="1:24" ht="54">
      <c r="A51" s="3">
        <v>46</v>
      </c>
      <c r="B51" s="3" t="s">
        <v>17</v>
      </c>
      <c r="C51" s="25">
        <v>100</v>
      </c>
      <c r="D51" s="29">
        <v>45</v>
      </c>
      <c r="E51" t="s">
        <v>9</v>
      </c>
      <c r="F51" t="s">
        <v>10</v>
      </c>
      <c r="G51" s="23" t="s">
        <v>24</v>
      </c>
      <c r="H51" s="23" t="s">
        <v>50</v>
      </c>
      <c r="J51" s="4">
        <v>0.93758399999999997</v>
      </c>
      <c r="K51" s="4">
        <v>1.78854</v>
      </c>
      <c r="L51" s="4">
        <v>0.15867400000000001</v>
      </c>
      <c r="M51" s="4">
        <v>0.291076</v>
      </c>
      <c r="N51" s="26">
        <v>4</v>
      </c>
      <c r="O51" s="4">
        <f t="shared" si="5"/>
        <v>8.7583999999999995E-2</v>
      </c>
      <c r="P51" s="4">
        <f t="shared" si="6"/>
        <v>-6.4599999999999103E-3</v>
      </c>
      <c r="Q51" s="4">
        <f t="shared" si="7"/>
        <v>-1.5325999999999979E-2</v>
      </c>
      <c r="R51" s="9">
        <f t="shared" si="8"/>
        <v>-7.6240000000000197E-3</v>
      </c>
      <c r="S51" s="5">
        <v>0.85</v>
      </c>
      <c r="W51" s="34">
        <f t="shared" si="9"/>
        <v>0.25047799999999987</v>
      </c>
    </row>
    <row r="52" spans="1:24" ht="36">
      <c r="A52">
        <v>47</v>
      </c>
      <c r="B52" s="3" t="s">
        <v>17</v>
      </c>
      <c r="C52" s="25">
        <v>100</v>
      </c>
      <c r="D52" s="29">
        <v>30</v>
      </c>
      <c r="E52" t="s">
        <v>9</v>
      </c>
      <c r="F52" t="s">
        <v>10</v>
      </c>
      <c r="G52" s="23" t="s">
        <v>24</v>
      </c>
      <c r="H52" s="23" t="s">
        <v>52</v>
      </c>
      <c r="J52" s="4"/>
      <c r="K52" s="4"/>
      <c r="L52" s="4"/>
      <c r="M52" s="4"/>
      <c r="N52" s="26">
        <v>0</v>
      </c>
      <c r="O52" s="4" t="str">
        <f t="shared" si="5"/>
        <v/>
      </c>
      <c r="P52" s="4" t="str">
        <f t="shared" si="6"/>
        <v/>
      </c>
      <c r="Q52" s="4" t="str">
        <f t="shared" si="7"/>
        <v/>
      </c>
      <c r="R52" s="9" t="str">
        <f t="shared" si="8"/>
        <v/>
      </c>
      <c r="S52" s="5">
        <v>0.85</v>
      </c>
      <c r="W52" s="34" t="str">
        <f t="shared" si="9"/>
        <v/>
      </c>
    </row>
    <row r="53" spans="1:24" ht="36">
      <c r="A53" s="3">
        <v>48</v>
      </c>
      <c r="B53" s="3" t="s">
        <v>17</v>
      </c>
      <c r="C53" s="25">
        <v>100</v>
      </c>
      <c r="D53" s="29">
        <v>45</v>
      </c>
      <c r="E53" t="s">
        <v>9</v>
      </c>
      <c r="F53" t="s">
        <v>10</v>
      </c>
      <c r="G53" s="23" t="s">
        <v>24</v>
      </c>
      <c r="H53" s="23" t="s">
        <v>53</v>
      </c>
      <c r="J53" s="4">
        <v>0.91727300000000001</v>
      </c>
      <c r="K53" s="4">
        <v>1.7823800000000001</v>
      </c>
      <c r="L53" s="4">
        <v>0.17301900000000001</v>
      </c>
      <c r="M53" s="4">
        <v>0.28133999999999998</v>
      </c>
      <c r="N53" s="26">
        <v>3</v>
      </c>
      <c r="O53" s="4">
        <f t="shared" si="5"/>
        <v>6.7273000000000027E-2</v>
      </c>
      <c r="P53" s="4">
        <f t="shared" si="6"/>
        <v>-1.2619999999999854E-2</v>
      </c>
      <c r="Q53" s="4">
        <f t="shared" si="7"/>
        <v>-9.8099999999998189E-4</v>
      </c>
      <c r="R53" s="9">
        <f t="shared" si="8"/>
        <v>-1.7360000000000042E-2</v>
      </c>
      <c r="S53" s="5">
        <v>0.85</v>
      </c>
      <c r="W53" s="34">
        <f t="shared" si="9"/>
        <v>0.20218899999999998</v>
      </c>
    </row>
    <row r="54" spans="1:24" ht="36">
      <c r="A54">
        <v>49</v>
      </c>
      <c r="B54" s="3" t="s">
        <v>17</v>
      </c>
      <c r="C54" s="25">
        <v>100</v>
      </c>
      <c r="D54" s="29">
        <v>50</v>
      </c>
      <c r="E54" t="s">
        <v>9</v>
      </c>
      <c r="F54" t="s">
        <v>10</v>
      </c>
      <c r="G54" s="23" t="s">
        <v>24</v>
      </c>
      <c r="H54" s="23" t="s">
        <v>54</v>
      </c>
      <c r="J54" s="4"/>
      <c r="K54" s="4"/>
      <c r="L54" s="4"/>
      <c r="M54" s="4"/>
      <c r="N54" s="26">
        <v>0</v>
      </c>
      <c r="O54" s="4" t="str">
        <f t="shared" si="5"/>
        <v/>
      </c>
      <c r="P54" s="4" t="str">
        <f t="shared" si="6"/>
        <v/>
      </c>
      <c r="Q54" s="4" t="str">
        <f t="shared" si="7"/>
        <v/>
      </c>
      <c r="R54" s="9" t="str">
        <f t="shared" si="8"/>
        <v/>
      </c>
      <c r="S54" s="5">
        <v>0.57999999999999996</v>
      </c>
      <c r="W54" s="34" t="str">
        <f t="shared" si="9"/>
        <v/>
      </c>
    </row>
    <row r="55" spans="1:24" ht="36">
      <c r="A55" s="3">
        <v>50</v>
      </c>
      <c r="B55" s="3" t="s">
        <v>17</v>
      </c>
      <c r="C55" s="25">
        <v>120</v>
      </c>
      <c r="D55" s="29">
        <v>40</v>
      </c>
      <c r="E55" t="s">
        <v>9</v>
      </c>
      <c r="F55" t="s">
        <v>10</v>
      </c>
      <c r="G55" s="23" t="s">
        <v>24</v>
      </c>
      <c r="H55" s="23" t="s">
        <v>79</v>
      </c>
      <c r="J55" s="4">
        <v>1.1194500000000001</v>
      </c>
      <c r="K55" s="4">
        <v>1.7497</v>
      </c>
      <c r="L55" s="4">
        <v>0.16367599999999999</v>
      </c>
      <c r="M55" s="4">
        <v>0.28882600000000003</v>
      </c>
      <c r="N55" s="26">
        <v>4</v>
      </c>
      <c r="O55" s="4">
        <f t="shared" si="5"/>
        <v>0.11945000000000006</v>
      </c>
      <c r="P55" s="4">
        <f t="shared" si="6"/>
        <v>-4.5299999999999896E-2</v>
      </c>
      <c r="Q55" s="4">
        <f t="shared" si="7"/>
        <v>-1.0324E-2</v>
      </c>
      <c r="R55" s="9">
        <f t="shared" si="8"/>
        <v>-9.8739999999999939E-3</v>
      </c>
      <c r="S55" s="5">
        <v>1</v>
      </c>
      <c r="W55" s="34">
        <f t="shared" si="9"/>
        <v>0.34479399999999999</v>
      </c>
      <c r="X55">
        <f>RANK(W55, W55:W71, 1)</f>
        <v>7</v>
      </c>
    </row>
    <row r="56" spans="1:24" ht="36">
      <c r="A56">
        <v>51</v>
      </c>
      <c r="B56" s="3" t="s">
        <v>17</v>
      </c>
      <c r="C56" s="25">
        <v>120</v>
      </c>
      <c r="D56" s="29">
        <v>40</v>
      </c>
      <c r="E56" t="s">
        <v>9</v>
      </c>
      <c r="G56" s="23" t="s">
        <v>24</v>
      </c>
      <c r="J56" s="4">
        <v>1.101</v>
      </c>
      <c r="K56" s="4">
        <v>1.78427</v>
      </c>
      <c r="L56" s="4">
        <v>0.17319300000000001</v>
      </c>
      <c r="M56" s="4">
        <v>0.29782199999999998</v>
      </c>
      <c r="N56" s="26">
        <v>4</v>
      </c>
      <c r="O56" s="4">
        <f t="shared" si="5"/>
        <v>0.10099999999999998</v>
      </c>
      <c r="P56" s="4">
        <f t="shared" si="6"/>
        <v>-1.0729999999999906E-2</v>
      </c>
      <c r="Q56" s="4">
        <f t="shared" si="7"/>
        <v>-8.069999999999744E-4</v>
      </c>
      <c r="R56" s="9">
        <f t="shared" si="8"/>
        <v>-8.7800000000004541E-4</v>
      </c>
      <c r="S56" s="5">
        <v>1</v>
      </c>
      <c r="W56" s="34">
        <f t="shared" si="9"/>
        <v>0.21778499999999992</v>
      </c>
      <c r="X56">
        <f t="shared" ref="X56:X71" si="10">RANK(W56, W56:W72, 1)</f>
        <v>1</v>
      </c>
    </row>
    <row r="57" spans="1:24" ht="36">
      <c r="A57" s="3">
        <v>52</v>
      </c>
      <c r="B57" s="3" t="s">
        <v>17</v>
      </c>
      <c r="C57" s="25">
        <v>120</v>
      </c>
      <c r="D57" s="29">
        <v>40</v>
      </c>
      <c r="E57" t="s">
        <v>9</v>
      </c>
      <c r="G57" s="23" t="s">
        <v>58</v>
      </c>
      <c r="J57" s="4">
        <v>1.1426499999999999</v>
      </c>
      <c r="K57" s="4">
        <v>1.8258799999999999</v>
      </c>
      <c r="L57" s="4">
        <v>0.186725</v>
      </c>
      <c r="M57" s="4">
        <v>0.26423000000000002</v>
      </c>
      <c r="N57" s="26">
        <v>4</v>
      </c>
      <c r="O57" s="4">
        <f t="shared" si="5"/>
        <v>0.14264999999999994</v>
      </c>
      <c r="P57" s="4">
        <f t="shared" si="6"/>
        <v>3.0880000000000019E-2</v>
      </c>
      <c r="Q57" s="4">
        <f t="shared" si="7"/>
        <v>1.2725000000000014E-2</v>
      </c>
      <c r="R57" s="9">
        <f t="shared" si="8"/>
        <v>-3.4470000000000001E-2</v>
      </c>
      <c r="S57" s="5">
        <v>1</v>
      </c>
      <c r="W57" s="34">
        <f t="shared" si="9"/>
        <v>0.45776499999999998</v>
      </c>
      <c r="X57">
        <f t="shared" si="10"/>
        <v>17</v>
      </c>
    </row>
    <row r="58" spans="1:24" ht="36">
      <c r="A58">
        <v>53</v>
      </c>
      <c r="B58" s="3" t="s">
        <v>17</v>
      </c>
      <c r="C58" s="25">
        <v>120</v>
      </c>
      <c r="D58" s="29">
        <v>40</v>
      </c>
      <c r="E58" t="s">
        <v>9</v>
      </c>
      <c r="G58" s="23" t="s">
        <v>60</v>
      </c>
      <c r="J58" s="4">
        <v>1.13775</v>
      </c>
      <c r="K58" s="4">
        <v>1.79714</v>
      </c>
      <c r="L58" s="4">
        <v>0.18054700000000001</v>
      </c>
      <c r="M58" s="4">
        <v>0.27099200000000001</v>
      </c>
      <c r="N58" s="26">
        <v>4</v>
      </c>
      <c r="O58" s="4">
        <f t="shared" si="5"/>
        <v>0.13775000000000004</v>
      </c>
      <c r="P58" s="4">
        <f t="shared" si="6"/>
        <v>2.1400000000000308E-3</v>
      </c>
      <c r="Q58" s="4">
        <f t="shared" si="7"/>
        <v>6.547000000000025E-3</v>
      </c>
      <c r="R58" s="9">
        <f t="shared" si="8"/>
        <v>-2.770800000000001E-2</v>
      </c>
      <c r="S58" s="5">
        <v>1</v>
      </c>
      <c r="W58" s="34">
        <f t="shared" si="9"/>
        <v>0.38040500000000022</v>
      </c>
      <c r="X58">
        <f t="shared" si="10"/>
        <v>11</v>
      </c>
    </row>
    <row r="59" spans="1:24" ht="36">
      <c r="A59" s="3">
        <v>54</v>
      </c>
      <c r="B59" s="3" t="s">
        <v>17</v>
      </c>
      <c r="C59" s="25">
        <v>120</v>
      </c>
      <c r="D59" s="29">
        <v>40</v>
      </c>
      <c r="E59" t="s">
        <v>9</v>
      </c>
      <c r="F59" t="s">
        <v>61</v>
      </c>
      <c r="G59" s="23" t="s">
        <v>60</v>
      </c>
      <c r="J59" s="4">
        <v>1.1345400000000001</v>
      </c>
      <c r="K59" s="4">
        <v>1.7618400000000001</v>
      </c>
      <c r="L59" s="4">
        <v>0.148313</v>
      </c>
      <c r="M59" s="4">
        <v>0.297238</v>
      </c>
      <c r="N59" s="26">
        <v>4</v>
      </c>
      <c r="O59" s="4">
        <f t="shared" si="5"/>
        <v>0.1345400000000001</v>
      </c>
      <c r="P59" s="4">
        <f t="shared" si="6"/>
        <v>-3.3159999999999856E-2</v>
      </c>
      <c r="Q59" s="4">
        <f t="shared" si="7"/>
        <v>-2.5686999999999988E-2</v>
      </c>
      <c r="R59" s="9">
        <f t="shared" si="8"/>
        <v>-1.4620000000000188E-3</v>
      </c>
      <c r="S59" s="5">
        <v>1</v>
      </c>
      <c r="W59" s="34">
        <f t="shared" si="9"/>
        <v>0.38368700000000006</v>
      </c>
      <c r="X59">
        <f t="shared" si="10"/>
        <v>12</v>
      </c>
    </row>
    <row r="60" spans="1:24" ht="20">
      <c r="A60">
        <v>55</v>
      </c>
      <c r="B60" s="3" t="s">
        <v>17</v>
      </c>
      <c r="C60" s="25">
        <v>120</v>
      </c>
      <c r="D60" s="29">
        <v>40</v>
      </c>
      <c r="E60" t="s">
        <v>9</v>
      </c>
      <c r="F60" t="s">
        <v>62</v>
      </c>
      <c r="G60" s="23" t="s">
        <v>63</v>
      </c>
      <c r="J60" s="4">
        <v>1.12666</v>
      </c>
      <c r="K60" s="4">
        <v>1.76451</v>
      </c>
      <c r="L60" s="4">
        <v>0.15473400000000001</v>
      </c>
      <c r="M60" s="4">
        <v>0.29097600000000001</v>
      </c>
      <c r="N60" s="26">
        <v>4</v>
      </c>
      <c r="O60" s="4">
        <f t="shared" si="5"/>
        <v>0.12665999999999999</v>
      </c>
      <c r="P60" s="4">
        <f t="shared" si="6"/>
        <v>-3.0489999999999906E-2</v>
      </c>
      <c r="Q60" s="4">
        <f t="shared" si="7"/>
        <v>-1.9265999999999978E-2</v>
      </c>
      <c r="R60" s="9">
        <f t="shared" si="8"/>
        <v>-7.7240000000000086E-3</v>
      </c>
      <c r="S60" s="5">
        <v>1</v>
      </c>
      <c r="W60" s="34">
        <f t="shared" si="9"/>
        <v>0.36477999999999983</v>
      </c>
      <c r="X60">
        <f t="shared" si="10"/>
        <v>8</v>
      </c>
    </row>
    <row r="61" spans="1:24" ht="36">
      <c r="A61" s="3">
        <v>56</v>
      </c>
      <c r="B61" s="3" t="s">
        <v>17</v>
      </c>
      <c r="C61" s="25">
        <v>120</v>
      </c>
      <c r="D61" s="29">
        <v>40</v>
      </c>
      <c r="E61" t="s">
        <v>9</v>
      </c>
      <c r="F61" t="s">
        <v>65</v>
      </c>
      <c r="G61" s="23" t="s">
        <v>64</v>
      </c>
      <c r="J61" s="4">
        <v>1.1004499999999999</v>
      </c>
      <c r="K61" s="4">
        <v>1.7583299999999999</v>
      </c>
      <c r="L61" s="4">
        <v>0.13799</v>
      </c>
      <c r="M61" s="4">
        <v>0.309498</v>
      </c>
      <c r="N61" s="26">
        <v>4</v>
      </c>
      <c r="O61" s="4">
        <f t="shared" si="5"/>
        <v>0.10044999999999993</v>
      </c>
      <c r="P61" s="4">
        <f t="shared" si="6"/>
        <v>-3.666999999999998E-2</v>
      </c>
      <c r="Q61" s="4">
        <f t="shared" si="7"/>
        <v>-3.6009999999999986E-2</v>
      </c>
      <c r="R61" s="9">
        <f t="shared" si="8"/>
        <v>1.0797999999999974E-2</v>
      </c>
      <c r="S61" s="5">
        <v>1</v>
      </c>
      <c r="W61" s="34">
        <f t="shared" si="9"/>
        <v>0.37799399999999972</v>
      </c>
      <c r="X61">
        <f t="shared" si="10"/>
        <v>9</v>
      </c>
    </row>
    <row r="62" spans="1:24" ht="36">
      <c r="A62">
        <v>57</v>
      </c>
      <c r="B62" s="3" t="s">
        <v>17</v>
      </c>
      <c r="C62" s="25">
        <v>120</v>
      </c>
      <c r="D62" s="29">
        <v>40</v>
      </c>
      <c r="E62" t="s">
        <v>9</v>
      </c>
      <c r="F62" t="s">
        <v>62</v>
      </c>
      <c r="G62" s="23" t="s">
        <v>58</v>
      </c>
      <c r="J62" s="4">
        <v>1.1212299999999999</v>
      </c>
      <c r="K62" s="4">
        <v>1.7550300000000001</v>
      </c>
      <c r="L62" s="4">
        <v>0.163577</v>
      </c>
      <c r="M62" s="4">
        <v>0.28991</v>
      </c>
      <c r="N62" s="26">
        <v>4</v>
      </c>
      <c r="O62" s="4">
        <f t="shared" si="5"/>
        <v>0.12122999999999995</v>
      </c>
      <c r="P62" s="4">
        <f t="shared" si="6"/>
        <v>-3.9969999999999839E-2</v>
      </c>
      <c r="Q62" s="4">
        <f t="shared" si="7"/>
        <v>-1.0422999999999988E-2</v>
      </c>
      <c r="R62" s="9">
        <f t="shared" si="8"/>
        <v>-8.79000000000002E-3</v>
      </c>
      <c r="S62" s="5">
        <v>1</v>
      </c>
      <c r="W62" s="34">
        <f t="shared" si="9"/>
        <v>0.34006899999999979</v>
      </c>
      <c r="X62">
        <f t="shared" si="10"/>
        <v>7</v>
      </c>
    </row>
    <row r="63" spans="1:24" ht="36">
      <c r="A63" s="3">
        <v>58</v>
      </c>
      <c r="B63" s="3" t="s">
        <v>17</v>
      </c>
      <c r="C63" s="25">
        <v>120</v>
      </c>
      <c r="D63" s="29">
        <v>40</v>
      </c>
      <c r="E63" t="s">
        <v>9</v>
      </c>
      <c r="F63" t="s">
        <v>62</v>
      </c>
      <c r="G63" s="23" t="s">
        <v>66</v>
      </c>
      <c r="J63" s="4">
        <v>1.12666</v>
      </c>
      <c r="K63" s="4">
        <v>1.7901400000000001</v>
      </c>
      <c r="L63" s="4">
        <v>0.17320099999999999</v>
      </c>
      <c r="M63" s="4">
        <v>0.28196500000000002</v>
      </c>
      <c r="N63" s="26">
        <v>4</v>
      </c>
      <c r="O63" s="4">
        <f t="shared" si="5"/>
        <v>0.12665999999999999</v>
      </c>
      <c r="P63" s="4">
        <f t="shared" si="6"/>
        <v>-4.8599999999998644E-3</v>
      </c>
      <c r="Q63" s="4">
        <f t="shared" si="7"/>
        <v>-7.9899999999999416E-4</v>
      </c>
      <c r="R63" s="9">
        <f t="shared" si="8"/>
        <v>-1.6735E-2</v>
      </c>
      <c r="S63" s="5">
        <v>1</v>
      </c>
      <c r="W63" s="34">
        <f t="shared" si="9"/>
        <v>0.31078199999999984</v>
      </c>
      <c r="X63">
        <f t="shared" si="10"/>
        <v>6</v>
      </c>
    </row>
    <row r="64" spans="1:24" ht="36">
      <c r="A64">
        <v>59</v>
      </c>
      <c r="B64" s="3" t="s">
        <v>17</v>
      </c>
      <c r="C64" s="25">
        <v>120</v>
      </c>
      <c r="D64" s="29">
        <v>40</v>
      </c>
      <c r="E64" t="s">
        <v>9</v>
      </c>
      <c r="F64" t="s">
        <v>67</v>
      </c>
      <c r="G64" s="23" t="s">
        <v>60</v>
      </c>
      <c r="J64" s="4">
        <v>1.14734</v>
      </c>
      <c r="K64" s="4">
        <v>1.76115</v>
      </c>
      <c r="L64" s="4">
        <v>0.15989800000000001</v>
      </c>
      <c r="M64" s="4">
        <v>0.28092899999999998</v>
      </c>
      <c r="N64" s="26">
        <v>4</v>
      </c>
      <c r="O64" s="4">
        <f t="shared" si="5"/>
        <v>0.14734000000000003</v>
      </c>
      <c r="P64" s="4">
        <f t="shared" si="6"/>
        <v>-3.3849999999999936E-2</v>
      </c>
      <c r="Q64" s="4">
        <f t="shared" si="7"/>
        <v>-1.4101999999999976E-2</v>
      </c>
      <c r="R64" s="9">
        <f t="shared" si="8"/>
        <v>-1.7771000000000037E-2</v>
      </c>
      <c r="S64" s="5">
        <v>1</v>
      </c>
      <c r="W64" s="34">
        <f t="shared" si="9"/>
        <v>0.42414900000000005</v>
      </c>
      <c r="X64">
        <f t="shared" si="10"/>
        <v>15</v>
      </c>
    </row>
    <row r="65" spans="1:24" ht="36">
      <c r="A65" s="3">
        <v>60</v>
      </c>
      <c r="B65" s="3" t="s">
        <v>17</v>
      </c>
      <c r="C65" s="25">
        <v>120</v>
      </c>
      <c r="D65" s="29">
        <v>40</v>
      </c>
      <c r="E65" t="s">
        <v>9</v>
      </c>
      <c r="F65" t="s">
        <v>68</v>
      </c>
      <c r="G65" s="23" t="s">
        <v>60</v>
      </c>
      <c r="J65" s="4">
        <v>1.1032500000000001</v>
      </c>
      <c r="K65" s="4">
        <v>1.7869299999999999</v>
      </c>
      <c r="L65" s="4">
        <v>0.170323</v>
      </c>
      <c r="M65" s="4">
        <v>0.28865099999999999</v>
      </c>
      <c r="N65" s="26">
        <v>4</v>
      </c>
      <c r="O65" s="4">
        <f t="shared" si="5"/>
        <v>0.10325000000000006</v>
      </c>
      <c r="P65" s="4">
        <f t="shared" si="6"/>
        <v>-8.0700000000000216E-3</v>
      </c>
      <c r="Q65" s="4">
        <f t="shared" si="7"/>
        <v>-3.6769999999999858E-3</v>
      </c>
      <c r="R65" s="9">
        <f t="shared" si="8"/>
        <v>-1.004900000000003E-2</v>
      </c>
      <c r="S65" s="5">
        <v>1</v>
      </c>
      <c r="W65" s="34">
        <f t="shared" si="9"/>
        <v>0.2557480000000002</v>
      </c>
      <c r="X65">
        <f t="shared" si="10"/>
        <v>6</v>
      </c>
    </row>
    <row r="66" spans="1:24" ht="36">
      <c r="A66">
        <v>61</v>
      </c>
      <c r="B66" s="3" t="s">
        <v>17</v>
      </c>
      <c r="C66" s="25">
        <v>120</v>
      </c>
      <c r="D66" s="29">
        <v>40</v>
      </c>
      <c r="E66" t="s">
        <v>9</v>
      </c>
      <c r="F66" t="s">
        <v>69</v>
      </c>
      <c r="G66" s="23" t="s">
        <v>59</v>
      </c>
      <c r="J66" s="4">
        <v>1.12669</v>
      </c>
      <c r="K66" s="4">
        <v>1.7819799999999999</v>
      </c>
      <c r="L66" s="4">
        <v>0.13941400000000001</v>
      </c>
      <c r="M66" s="4">
        <v>0.30061300000000002</v>
      </c>
      <c r="N66" s="26">
        <v>4</v>
      </c>
      <c r="O66" s="4">
        <f t="shared" si="5"/>
        <v>0.12668999999999997</v>
      </c>
      <c r="P66" s="4">
        <f t="shared" si="6"/>
        <v>-1.3020000000000032E-2</v>
      </c>
      <c r="Q66" s="4">
        <f t="shared" si="7"/>
        <v>-3.4585999999999978E-2</v>
      </c>
      <c r="R66" s="9">
        <f t="shared" si="8"/>
        <v>1.912999999999998E-3</v>
      </c>
      <c r="S66" s="5">
        <v>1</v>
      </c>
      <c r="W66" s="34">
        <f t="shared" si="9"/>
        <v>0.37589699999999987</v>
      </c>
      <c r="X66">
        <f t="shared" si="10"/>
        <v>10</v>
      </c>
    </row>
    <row r="67" spans="1:24" ht="36">
      <c r="A67" s="3">
        <v>62</v>
      </c>
      <c r="B67" s="3" t="s">
        <v>17</v>
      </c>
      <c r="C67" s="25">
        <v>120</v>
      </c>
      <c r="D67" s="29">
        <v>40</v>
      </c>
      <c r="E67" t="s">
        <v>9</v>
      </c>
      <c r="F67" t="s">
        <v>70</v>
      </c>
      <c r="G67" s="23" t="s">
        <v>59</v>
      </c>
      <c r="J67" s="4">
        <v>1.1563399999999999</v>
      </c>
      <c r="K67" s="4">
        <v>1.7843599999999999</v>
      </c>
      <c r="L67" s="4">
        <v>0.16309599999999999</v>
      </c>
      <c r="M67" s="4">
        <v>0.280665</v>
      </c>
      <c r="N67" s="26">
        <v>4</v>
      </c>
      <c r="O67" s="4">
        <f t="shared" si="5"/>
        <v>0.15633999999999992</v>
      </c>
      <c r="P67" s="4">
        <f t="shared" si="6"/>
        <v>-1.0639999999999983E-2</v>
      </c>
      <c r="Q67" s="4">
        <f t="shared" si="7"/>
        <v>-1.0903999999999997E-2</v>
      </c>
      <c r="R67" s="9">
        <f t="shared" si="8"/>
        <v>-1.8035000000000023E-2</v>
      </c>
      <c r="S67" s="5">
        <v>1</v>
      </c>
      <c r="W67" s="34">
        <f t="shared" si="9"/>
        <v>0.41013699999999986</v>
      </c>
      <c r="X67">
        <f t="shared" si="10"/>
        <v>14</v>
      </c>
    </row>
    <row r="68" spans="1:24" ht="36">
      <c r="A68">
        <v>63</v>
      </c>
      <c r="B68" s="3" t="s">
        <v>17</v>
      </c>
      <c r="C68" s="25">
        <v>120</v>
      </c>
      <c r="D68" s="29">
        <v>40</v>
      </c>
      <c r="E68" t="s">
        <v>9</v>
      </c>
      <c r="F68" t="s">
        <v>71</v>
      </c>
      <c r="G68" s="23" t="s">
        <v>59</v>
      </c>
      <c r="J68" s="4">
        <v>1.12907</v>
      </c>
      <c r="K68" s="4">
        <v>1.73125</v>
      </c>
      <c r="L68" s="4">
        <v>0.145843</v>
      </c>
      <c r="M68" s="4">
        <v>0.29627399999999998</v>
      </c>
      <c r="N68" s="26">
        <v>4</v>
      </c>
      <c r="O68" s="4">
        <f t="shared" si="5"/>
        <v>0.12907000000000002</v>
      </c>
      <c r="P68" s="4">
        <f t="shared" si="6"/>
        <v>-6.3749999999999973E-2</v>
      </c>
      <c r="Q68" s="4">
        <f t="shared" si="7"/>
        <v>-2.8156999999999988E-2</v>
      </c>
      <c r="R68" s="9">
        <f t="shared" si="8"/>
        <v>-2.4260000000000392E-3</v>
      </c>
      <c r="S68" s="5">
        <v>1</v>
      </c>
      <c r="W68" s="34">
        <f t="shared" si="9"/>
        <v>0.41363900000000009</v>
      </c>
      <c r="X68">
        <f t="shared" si="10"/>
        <v>14</v>
      </c>
    </row>
    <row r="69" spans="1:24" ht="36">
      <c r="A69" s="3">
        <v>64</v>
      </c>
      <c r="B69" s="3" t="s">
        <v>17</v>
      </c>
      <c r="C69" s="25">
        <v>120</v>
      </c>
      <c r="D69" s="29">
        <v>40</v>
      </c>
      <c r="E69" t="s">
        <v>9</v>
      </c>
      <c r="F69" t="s">
        <v>72</v>
      </c>
      <c r="G69" s="23" t="s">
        <v>59</v>
      </c>
      <c r="J69" s="4">
        <v>1.10764</v>
      </c>
      <c r="K69" s="4">
        <v>1.7870699999999999</v>
      </c>
      <c r="L69" s="4">
        <v>0.176677</v>
      </c>
      <c r="M69" s="4">
        <v>0.281366</v>
      </c>
      <c r="N69" s="26">
        <v>4</v>
      </c>
      <c r="O69" s="4">
        <f t="shared" ref="O69:O87" si="11">IF(AND(S69&lt;&gt;"",J69&lt;&gt;""),J69-S69,"")</f>
        <v>0.10763999999999996</v>
      </c>
      <c r="P69" s="4">
        <f t="shared" ref="P69:P87" si="12">IF(K69&lt;&gt;"",K69-$T$5,"")</f>
        <v>-7.9299999999999926E-3</v>
      </c>
      <c r="Q69" s="4">
        <f t="shared" ref="Q69:Q87" si="13">IF(L69&lt;&gt;"",L69-$U$5,"")</f>
        <v>2.6770000000000127E-3</v>
      </c>
      <c r="R69" s="9">
        <f t="shared" ref="R69:R87" si="14">IF(M69&lt;&gt;"",M69-$V$5,"")</f>
        <v>-1.7334000000000016E-2</v>
      </c>
      <c r="S69" s="5">
        <v>1</v>
      </c>
      <c r="W69" s="34">
        <f t="shared" si="9"/>
        <v>0.28324300000000002</v>
      </c>
      <c r="X69">
        <f t="shared" si="10"/>
        <v>7</v>
      </c>
    </row>
    <row r="70" spans="1:24" ht="36">
      <c r="A70">
        <v>65</v>
      </c>
      <c r="B70" s="3" t="s">
        <v>17</v>
      </c>
      <c r="C70" s="25">
        <v>120</v>
      </c>
      <c r="D70" s="29">
        <v>40</v>
      </c>
      <c r="E70" t="s">
        <v>9</v>
      </c>
      <c r="F70" t="s">
        <v>73</v>
      </c>
      <c r="G70" s="23" t="s">
        <v>59</v>
      </c>
      <c r="J70" s="4">
        <v>1.13167</v>
      </c>
      <c r="K70" s="4">
        <v>1.7896399999999999</v>
      </c>
      <c r="L70" s="4">
        <v>0.18340300000000001</v>
      </c>
      <c r="M70" s="4">
        <v>0.27148099999999997</v>
      </c>
      <c r="N70" s="26">
        <v>4</v>
      </c>
      <c r="O70" s="4">
        <f t="shared" si="11"/>
        <v>0.13166999999999995</v>
      </c>
      <c r="P70" s="4">
        <f t="shared" si="12"/>
        <v>-5.3600000000000314E-3</v>
      </c>
      <c r="Q70" s="4">
        <f t="shared" si="13"/>
        <v>9.4030000000000225E-3</v>
      </c>
      <c r="R70" s="9">
        <f t="shared" si="14"/>
        <v>-2.7219000000000049E-2</v>
      </c>
      <c r="S70" s="5">
        <v>1</v>
      </c>
      <c r="W70" s="34">
        <f t="shared" si="9"/>
        <v>0.37856600000000012</v>
      </c>
      <c r="X70">
        <f t="shared" si="10"/>
        <v>10</v>
      </c>
    </row>
    <row r="71" spans="1:24" ht="36">
      <c r="A71" s="3">
        <v>66</v>
      </c>
      <c r="B71" s="3" t="s">
        <v>17</v>
      </c>
      <c r="C71" s="25">
        <v>120</v>
      </c>
      <c r="D71" s="29">
        <v>40</v>
      </c>
      <c r="E71" t="s">
        <v>9</v>
      </c>
      <c r="F71" t="s">
        <v>74</v>
      </c>
      <c r="G71" s="23" t="s">
        <v>60</v>
      </c>
      <c r="H71" t="s">
        <v>80</v>
      </c>
      <c r="J71" s="4">
        <v>1.1044700000000001</v>
      </c>
      <c r="K71" s="4">
        <v>1.78572</v>
      </c>
      <c r="L71" s="4">
        <v>0.17086799999999999</v>
      </c>
      <c r="M71" s="4">
        <v>0.290794</v>
      </c>
      <c r="N71" s="26">
        <v>4</v>
      </c>
      <c r="O71" s="4">
        <f t="shared" si="11"/>
        <v>0.10447000000000006</v>
      </c>
      <c r="P71" s="4">
        <f t="shared" si="12"/>
        <v>-9.279999999999955E-3</v>
      </c>
      <c r="Q71" s="4">
        <f t="shared" si="13"/>
        <v>-3.1319999999999959E-3</v>
      </c>
      <c r="R71" s="9">
        <f t="shared" si="14"/>
        <v>-7.9060000000000241E-3</v>
      </c>
      <c r="S71" s="5">
        <v>1</v>
      </c>
      <c r="W71" s="34">
        <f t="shared" ref="W71:W87" si="15">IF(O71&lt;&gt;"", ABS(O71)*2 + ABS(P71)*1 + ABS(Q71)*3 + ABS(R71)*3, "")</f>
        <v>0.25133400000000017</v>
      </c>
      <c r="X71">
        <f t="shared" si="10"/>
        <v>6</v>
      </c>
    </row>
    <row r="72" spans="1:24" ht="36">
      <c r="A72">
        <v>67</v>
      </c>
      <c r="B72" s="3" t="s">
        <v>17</v>
      </c>
      <c r="C72" s="25">
        <v>120</v>
      </c>
      <c r="D72" s="29">
        <v>40</v>
      </c>
      <c r="E72" t="s">
        <v>55</v>
      </c>
      <c r="F72" t="s">
        <v>62</v>
      </c>
      <c r="G72" s="23" t="s">
        <v>60</v>
      </c>
      <c r="J72" s="4">
        <v>1.14019</v>
      </c>
      <c r="K72" s="4">
        <v>1.7657099999999999</v>
      </c>
      <c r="L72" s="4">
        <v>0.17319899999999999</v>
      </c>
      <c r="M72" s="4">
        <v>0.28529100000000002</v>
      </c>
      <c r="N72" s="26">
        <v>4</v>
      </c>
      <c r="O72" s="4">
        <f t="shared" si="11"/>
        <v>0.14019000000000004</v>
      </c>
      <c r="P72" s="4">
        <f t="shared" si="12"/>
        <v>-2.9290000000000038E-2</v>
      </c>
      <c r="Q72" s="4">
        <f t="shared" si="13"/>
        <v>-8.0099999999999616E-4</v>
      </c>
      <c r="R72" s="9">
        <f t="shared" si="14"/>
        <v>-1.3409000000000004E-2</v>
      </c>
      <c r="S72" s="5">
        <v>1</v>
      </c>
      <c r="W72" s="34">
        <f t="shared" si="15"/>
        <v>0.35230000000000011</v>
      </c>
    </row>
    <row r="73" spans="1:24" ht="36">
      <c r="A73" s="3">
        <v>68</v>
      </c>
      <c r="B73" s="3" t="s">
        <v>17</v>
      </c>
      <c r="C73" s="25">
        <v>120</v>
      </c>
      <c r="D73" s="29">
        <v>40</v>
      </c>
      <c r="E73" t="s">
        <v>9</v>
      </c>
      <c r="F73" t="s">
        <v>10</v>
      </c>
      <c r="G73" s="23" t="s">
        <v>24</v>
      </c>
      <c r="H73" t="s">
        <v>75</v>
      </c>
      <c r="J73" s="4">
        <v>1.11714</v>
      </c>
      <c r="K73" s="4">
        <v>1.7520800000000001</v>
      </c>
      <c r="L73" s="4">
        <v>0.137904</v>
      </c>
      <c r="M73" s="4">
        <v>0.303284</v>
      </c>
      <c r="N73" s="26">
        <v>4</v>
      </c>
      <c r="O73" s="4">
        <f t="shared" si="11"/>
        <v>0.11714000000000002</v>
      </c>
      <c r="P73" s="4">
        <f t="shared" si="12"/>
        <v>-4.2919999999999847E-2</v>
      </c>
      <c r="Q73" s="4">
        <f t="shared" si="13"/>
        <v>-3.6095999999999989E-2</v>
      </c>
      <c r="R73" s="9">
        <f t="shared" si="14"/>
        <v>4.583999999999977E-3</v>
      </c>
      <c r="S73" s="5">
        <v>1</v>
      </c>
      <c r="W73" s="34">
        <f t="shared" si="15"/>
        <v>0.39923999999999976</v>
      </c>
    </row>
    <row r="74" spans="1:24" ht="36">
      <c r="A74">
        <v>69</v>
      </c>
      <c r="B74" s="3" t="s">
        <v>17</v>
      </c>
      <c r="C74" s="25">
        <v>120</v>
      </c>
      <c r="D74" s="29">
        <v>45</v>
      </c>
      <c r="E74" t="s">
        <v>9</v>
      </c>
      <c r="F74" t="s">
        <v>10</v>
      </c>
      <c r="G74" s="23" t="s">
        <v>24</v>
      </c>
      <c r="H74" s="30"/>
      <c r="J74" s="4"/>
      <c r="K74" s="4"/>
      <c r="L74" s="4"/>
      <c r="M74" s="4"/>
      <c r="N74" s="26">
        <v>0</v>
      </c>
      <c r="O74" s="4" t="str">
        <f t="shared" si="11"/>
        <v/>
      </c>
      <c r="P74" s="4" t="str">
        <f t="shared" si="12"/>
        <v/>
      </c>
      <c r="Q74" s="4" t="str">
        <f t="shared" si="13"/>
        <v/>
      </c>
      <c r="R74" s="9" t="str">
        <f t="shared" si="14"/>
        <v/>
      </c>
      <c r="S74" s="5">
        <v>0.9</v>
      </c>
      <c r="W74" s="34" t="str">
        <f t="shared" si="15"/>
        <v/>
      </c>
    </row>
    <row r="75" spans="1:24" ht="36">
      <c r="A75" s="3">
        <v>70</v>
      </c>
      <c r="B75" s="3" t="s">
        <v>17</v>
      </c>
      <c r="C75" s="25">
        <v>120</v>
      </c>
      <c r="D75" s="29">
        <v>45</v>
      </c>
      <c r="E75" t="s">
        <v>9</v>
      </c>
      <c r="F75" t="s">
        <v>10</v>
      </c>
      <c r="G75" s="23" t="s">
        <v>24</v>
      </c>
      <c r="H75" s="30" t="s">
        <v>75</v>
      </c>
      <c r="J75" s="4">
        <v>1.0047600000000001</v>
      </c>
      <c r="K75" s="4">
        <v>1.7991299999999999</v>
      </c>
      <c r="L75" s="4">
        <v>0.13935600000000001</v>
      </c>
      <c r="M75" s="4">
        <v>0.30344300000000002</v>
      </c>
      <c r="N75" s="26">
        <v>5</v>
      </c>
      <c r="O75" s="4">
        <f t="shared" si="11"/>
        <v>0.10476000000000008</v>
      </c>
      <c r="P75" s="4">
        <f t="shared" si="12"/>
        <v>4.129999999999967E-3</v>
      </c>
      <c r="Q75" s="4">
        <f t="shared" si="13"/>
        <v>-3.464399999999998E-2</v>
      </c>
      <c r="R75" s="9">
        <f t="shared" si="14"/>
        <v>4.7429999999999972E-3</v>
      </c>
      <c r="S75" s="5">
        <v>0.9</v>
      </c>
      <c r="W75" s="34">
        <f t="shared" si="15"/>
        <v>0.33181100000000002</v>
      </c>
    </row>
    <row r="76" spans="1:24" ht="36">
      <c r="A76">
        <v>71</v>
      </c>
      <c r="B76" s="3" t="s">
        <v>17</v>
      </c>
      <c r="C76" s="25">
        <v>120</v>
      </c>
      <c r="D76" s="29">
        <v>40</v>
      </c>
      <c r="E76" t="s">
        <v>9</v>
      </c>
      <c r="F76" t="s">
        <v>10</v>
      </c>
      <c r="G76" s="23" t="s">
        <v>24</v>
      </c>
      <c r="H76" s="30"/>
      <c r="J76" s="4">
        <v>1.28929</v>
      </c>
      <c r="K76" s="4">
        <v>1.74238</v>
      </c>
      <c r="L76" s="4">
        <v>0.10234799999999999</v>
      </c>
      <c r="M76" s="4">
        <v>0.32491599999999998</v>
      </c>
      <c r="N76" s="26">
        <v>4</v>
      </c>
      <c r="O76" s="4">
        <f t="shared" si="11"/>
        <v>8.9290000000000092E-2</v>
      </c>
      <c r="P76" s="4">
        <f t="shared" si="12"/>
        <v>-5.2619999999999889E-2</v>
      </c>
      <c r="Q76" s="4">
        <f t="shared" si="13"/>
        <v>-7.1651999999999993E-2</v>
      </c>
      <c r="R76" s="9">
        <f t="shared" si="14"/>
        <v>2.6215999999999962E-2</v>
      </c>
      <c r="S76" s="5">
        <v>1.2</v>
      </c>
      <c r="W76" s="34">
        <f t="shared" si="15"/>
        <v>0.52480399999999994</v>
      </c>
    </row>
    <row r="77" spans="1:24" ht="36">
      <c r="A77" s="3">
        <v>72</v>
      </c>
      <c r="B77" s="3" t="s">
        <v>17</v>
      </c>
      <c r="C77" s="25">
        <v>120</v>
      </c>
      <c r="D77" s="29">
        <v>40</v>
      </c>
      <c r="E77" t="s">
        <v>9</v>
      </c>
      <c r="F77" t="s">
        <v>10</v>
      </c>
      <c r="G77" s="23" t="s">
        <v>24</v>
      </c>
      <c r="H77" s="30" t="s">
        <v>75</v>
      </c>
      <c r="J77" s="4">
        <v>1.2663199999999999</v>
      </c>
      <c r="K77" s="4">
        <v>1.7815300000000001</v>
      </c>
      <c r="L77" s="4">
        <v>0.102813</v>
      </c>
      <c r="M77" s="4">
        <v>0.31521300000000002</v>
      </c>
      <c r="N77" s="26">
        <v>4</v>
      </c>
      <c r="O77" s="4">
        <f t="shared" si="11"/>
        <v>6.6319999999999935E-2</v>
      </c>
      <c r="P77" s="4">
        <f t="shared" si="12"/>
        <v>-1.3469999999999871E-2</v>
      </c>
      <c r="Q77" s="4">
        <f t="shared" si="13"/>
        <v>-7.1186999999999986E-2</v>
      </c>
      <c r="R77" s="9">
        <f t="shared" si="14"/>
        <v>1.6513E-2</v>
      </c>
      <c r="S77" s="5">
        <v>1.2</v>
      </c>
      <c r="W77" s="34">
        <f t="shared" si="15"/>
        <v>0.40920999999999969</v>
      </c>
    </row>
    <row r="78" spans="1:24" ht="36">
      <c r="A78">
        <v>73</v>
      </c>
      <c r="B78" s="3" t="s">
        <v>17</v>
      </c>
      <c r="C78" s="25">
        <v>120</v>
      </c>
      <c r="D78" s="29">
        <v>45</v>
      </c>
      <c r="E78" t="s">
        <v>9</v>
      </c>
      <c r="G78" s="23" t="s">
        <v>60</v>
      </c>
      <c r="J78" s="4">
        <v>1.06789</v>
      </c>
      <c r="K78" s="4">
        <v>1.76322</v>
      </c>
      <c r="L78" s="4">
        <v>0.17779</v>
      </c>
      <c r="M78" s="4">
        <v>0.28673199999999999</v>
      </c>
      <c r="N78" s="26">
        <v>3</v>
      </c>
      <c r="O78" s="4">
        <f t="shared" si="11"/>
        <v>6.7890000000000006E-2</v>
      </c>
      <c r="P78" s="4">
        <f t="shared" si="12"/>
        <v>-3.1779999999999919E-2</v>
      </c>
      <c r="Q78" s="4">
        <f t="shared" si="13"/>
        <v>3.7900000000000156E-3</v>
      </c>
      <c r="R78" s="9">
        <f t="shared" si="14"/>
        <v>-1.1968000000000034E-2</v>
      </c>
      <c r="S78" s="5">
        <v>1</v>
      </c>
      <c r="W78" s="34">
        <f t="shared" si="15"/>
        <v>0.21483400000000008</v>
      </c>
    </row>
    <row r="79" spans="1:24" ht="36">
      <c r="A79" s="3">
        <v>74</v>
      </c>
      <c r="B79" s="3" t="s">
        <v>17</v>
      </c>
      <c r="C79" s="25">
        <v>120</v>
      </c>
      <c r="D79" s="29">
        <v>45</v>
      </c>
      <c r="E79" t="s">
        <v>9</v>
      </c>
      <c r="G79" s="23" t="s">
        <v>60</v>
      </c>
      <c r="J79" s="4">
        <v>1.0782799999999999</v>
      </c>
      <c r="K79" s="4">
        <v>1.7978099999999999</v>
      </c>
      <c r="L79" s="4">
        <v>0.16872000000000001</v>
      </c>
      <c r="M79" s="4">
        <v>0.30196400000000001</v>
      </c>
      <c r="N79" s="26">
        <v>3</v>
      </c>
      <c r="O79" s="4">
        <f t="shared" si="11"/>
        <v>7.8279999999999905E-2</v>
      </c>
      <c r="P79" s="4">
        <f t="shared" si="12"/>
        <v>2.8099999999999792E-3</v>
      </c>
      <c r="Q79" s="4">
        <f t="shared" si="13"/>
        <v>-5.2799999999999792E-3</v>
      </c>
      <c r="R79" s="9">
        <f t="shared" si="14"/>
        <v>3.2639999999999891E-3</v>
      </c>
      <c r="S79" s="5">
        <v>1</v>
      </c>
      <c r="W79" s="34">
        <f t="shared" si="15"/>
        <v>0.18500199999999969</v>
      </c>
    </row>
    <row r="80" spans="1:24" ht="36">
      <c r="A80">
        <v>75</v>
      </c>
      <c r="B80" s="3" t="s">
        <v>17</v>
      </c>
      <c r="C80" s="25">
        <v>120</v>
      </c>
      <c r="D80" s="29">
        <v>45</v>
      </c>
      <c r="E80" t="s">
        <v>9</v>
      </c>
      <c r="G80" s="23" t="s">
        <v>59</v>
      </c>
      <c r="J80" s="4">
        <v>1.0734999999999999</v>
      </c>
      <c r="K80" s="4">
        <v>1.7341500000000001</v>
      </c>
      <c r="L80" s="4">
        <v>0.17180400000000001</v>
      </c>
      <c r="M80" s="4">
        <v>0.29376200000000002</v>
      </c>
      <c r="N80" s="26">
        <v>3</v>
      </c>
      <c r="O80" s="4">
        <f t="shared" si="11"/>
        <v>7.3499999999999899E-2</v>
      </c>
      <c r="P80" s="4">
        <f t="shared" si="12"/>
        <v>-6.0849999999999849E-2</v>
      </c>
      <c r="Q80" s="4">
        <f t="shared" si="13"/>
        <v>-2.1959999999999757E-3</v>
      </c>
      <c r="R80" s="9">
        <f t="shared" si="14"/>
        <v>-4.9379999999999979E-3</v>
      </c>
      <c r="S80" s="5">
        <v>1</v>
      </c>
      <c r="W80" s="34">
        <f t="shared" si="15"/>
        <v>0.22925199999999957</v>
      </c>
    </row>
    <row r="81" spans="1:25" ht="36">
      <c r="A81" s="3">
        <v>76</v>
      </c>
      <c r="B81" s="3" t="s">
        <v>17</v>
      </c>
      <c r="C81" s="25">
        <v>120</v>
      </c>
      <c r="D81" s="29">
        <v>45</v>
      </c>
      <c r="E81" t="s">
        <v>9</v>
      </c>
      <c r="G81" s="23" t="s">
        <v>59</v>
      </c>
      <c r="J81" s="4">
        <v>1.06538</v>
      </c>
      <c r="K81" s="4">
        <v>1.76799</v>
      </c>
      <c r="L81" s="4">
        <v>0.173819</v>
      </c>
      <c r="M81" s="4">
        <v>0.28364600000000001</v>
      </c>
      <c r="N81" s="26">
        <v>3</v>
      </c>
      <c r="O81" s="4">
        <f t="shared" si="11"/>
        <v>6.5379999999999994E-2</v>
      </c>
      <c r="P81" s="4">
        <f t="shared" si="12"/>
        <v>-2.7009999999999978E-2</v>
      </c>
      <c r="Q81" s="4">
        <f t="shared" si="13"/>
        <v>-1.8099999999998673E-4</v>
      </c>
      <c r="R81" s="9">
        <f t="shared" si="14"/>
        <v>-1.5054000000000012E-2</v>
      </c>
      <c r="S81" s="5">
        <v>1</v>
      </c>
      <c r="W81" s="34">
        <f t="shared" si="15"/>
        <v>0.20347499999999996</v>
      </c>
      <c r="X81" t="s">
        <v>99</v>
      </c>
      <c r="Y81" t="s">
        <v>100</v>
      </c>
    </row>
    <row r="82" spans="1:25" ht="36">
      <c r="A82">
        <v>77</v>
      </c>
      <c r="B82" s="3" t="s">
        <v>17</v>
      </c>
      <c r="C82" s="25">
        <v>120</v>
      </c>
      <c r="D82" s="29">
        <v>45</v>
      </c>
      <c r="E82" t="s">
        <v>9</v>
      </c>
      <c r="G82" s="23" t="s">
        <v>59</v>
      </c>
      <c r="J82" s="4">
        <v>1.0861700000000001</v>
      </c>
      <c r="K82" s="4">
        <v>1.7668999999999999</v>
      </c>
      <c r="L82" s="4">
        <v>0.17466499999999999</v>
      </c>
      <c r="M82" s="4">
        <v>0.28607100000000002</v>
      </c>
      <c r="N82" s="26">
        <v>3</v>
      </c>
      <c r="O82" s="4">
        <f t="shared" si="11"/>
        <v>8.617000000000008E-2</v>
      </c>
      <c r="P82" s="4">
        <f t="shared" si="12"/>
        <v>-2.8100000000000014E-2</v>
      </c>
      <c r="Q82" s="4">
        <f t="shared" si="13"/>
        <v>6.6499999999999893E-4</v>
      </c>
      <c r="R82" s="9">
        <f t="shared" si="14"/>
        <v>-1.2629000000000001E-2</v>
      </c>
      <c r="S82" s="5">
        <v>1</v>
      </c>
      <c r="W82" s="34">
        <f t="shared" si="15"/>
        <v>0.24032200000000017</v>
      </c>
      <c r="X82" s="37">
        <f>AVERAGE(W78:W82)</f>
        <v>0.21457699999999988</v>
      </c>
      <c r="Y82">
        <f>_xlfn.STDEV.P(W78:W82)</f>
        <v>1.9370914939671875E-2</v>
      </c>
    </row>
    <row r="83" spans="1:25" ht="36">
      <c r="A83" s="3">
        <v>78</v>
      </c>
      <c r="B83" s="3" t="s">
        <v>17</v>
      </c>
      <c r="C83" s="25">
        <v>120</v>
      </c>
      <c r="D83" s="29">
        <v>45</v>
      </c>
      <c r="E83" t="s">
        <v>9</v>
      </c>
      <c r="F83" t="s">
        <v>61</v>
      </c>
      <c r="G83" s="23" t="s">
        <v>60</v>
      </c>
      <c r="J83" s="4">
        <v>1.1178300000000001</v>
      </c>
      <c r="K83" s="4">
        <v>1.7356499999999999</v>
      </c>
      <c r="L83" s="4">
        <v>0.15115999999999999</v>
      </c>
      <c r="M83" s="4">
        <v>0.284804</v>
      </c>
      <c r="N83" s="26">
        <v>3</v>
      </c>
      <c r="O83" s="4">
        <f t="shared" si="11"/>
        <v>0.1178300000000001</v>
      </c>
      <c r="P83" s="4">
        <f t="shared" si="12"/>
        <v>-5.9350000000000014E-2</v>
      </c>
      <c r="Q83" s="4">
        <f t="shared" si="13"/>
        <v>-2.2839999999999999E-2</v>
      </c>
      <c r="R83" s="9">
        <f t="shared" si="14"/>
        <v>-1.3896000000000019E-2</v>
      </c>
      <c r="S83" s="5">
        <v>1</v>
      </c>
      <c r="T83" s="32"/>
      <c r="U83" s="32"/>
      <c r="V83" s="32"/>
      <c r="W83" s="34">
        <f t="shared" si="15"/>
        <v>0.4052180000000003</v>
      </c>
    </row>
    <row r="84" spans="1:25" ht="36">
      <c r="A84">
        <v>79</v>
      </c>
      <c r="B84" s="3" t="s">
        <v>17</v>
      </c>
      <c r="C84" s="25">
        <v>120</v>
      </c>
      <c r="D84" s="29">
        <v>45</v>
      </c>
      <c r="E84" t="s">
        <v>9</v>
      </c>
      <c r="F84" t="s">
        <v>61</v>
      </c>
      <c r="G84" s="23" t="s">
        <v>59</v>
      </c>
      <c r="H84" t="s">
        <v>76</v>
      </c>
      <c r="J84" s="4"/>
      <c r="K84" s="4"/>
      <c r="L84" s="4"/>
      <c r="M84" s="4"/>
      <c r="N84" s="26">
        <v>0</v>
      </c>
      <c r="O84" s="4" t="str">
        <f t="shared" si="11"/>
        <v/>
      </c>
      <c r="P84" s="4" t="str">
        <f t="shared" si="12"/>
        <v/>
      </c>
      <c r="Q84" s="4" t="str">
        <f t="shared" si="13"/>
        <v/>
      </c>
      <c r="R84" s="9" t="str">
        <f t="shared" si="14"/>
        <v/>
      </c>
      <c r="S84" s="5">
        <v>1</v>
      </c>
      <c r="W84" s="34" t="str">
        <f t="shared" si="15"/>
        <v/>
      </c>
    </row>
    <row r="85" spans="1:25" ht="36">
      <c r="A85" s="3">
        <v>80</v>
      </c>
      <c r="B85" s="3" t="s">
        <v>17</v>
      </c>
      <c r="C85" s="25">
        <v>120</v>
      </c>
      <c r="D85" s="29">
        <v>45</v>
      </c>
      <c r="E85" t="s">
        <v>9</v>
      </c>
      <c r="F85" t="s">
        <v>61</v>
      </c>
      <c r="G85" s="23" t="s">
        <v>59</v>
      </c>
      <c r="J85" s="4">
        <v>1.1273299999999999</v>
      </c>
      <c r="K85" s="4">
        <v>1.7537700000000001</v>
      </c>
      <c r="L85" s="4">
        <v>0.152063</v>
      </c>
      <c r="M85" s="4">
        <v>0.28664600000000001</v>
      </c>
      <c r="N85" s="26">
        <v>3</v>
      </c>
      <c r="O85" s="4">
        <f t="shared" si="11"/>
        <v>0.12732999999999994</v>
      </c>
      <c r="P85" s="4">
        <f t="shared" si="12"/>
        <v>-4.1229999999999878E-2</v>
      </c>
      <c r="Q85" s="4">
        <f t="shared" si="13"/>
        <v>-2.1936999999999984E-2</v>
      </c>
      <c r="R85" s="9">
        <f t="shared" si="14"/>
        <v>-1.2054000000000009E-2</v>
      </c>
      <c r="S85" s="5">
        <v>1</v>
      </c>
      <c r="W85" s="34">
        <f t="shared" si="15"/>
        <v>0.39786299999999974</v>
      </c>
    </row>
    <row r="86" spans="1:25" ht="36">
      <c r="A86">
        <v>81</v>
      </c>
      <c r="B86" s="3" t="s">
        <v>17</v>
      </c>
      <c r="C86" s="25">
        <v>120</v>
      </c>
      <c r="D86" s="29">
        <v>45</v>
      </c>
      <c r="E86" t="s">
        <v>9</v>
      </c>
      <c r="F86" t="s">
        <v>61</v>
      </c>
      <c r="G86" s="23" t="s">
        <v>59</v>
      </c>
      <c r="J86" s="4">
        <v>1.12839</v>
      </c>
      <c r="K86" s="4">
        <v>1.7704200000000001</v>
      </c>
      <c r="L86" s="4">
        <v>0.16240399999999999</v>
      </c>
      <c r="M86" s="4">
        <v>0.282476</v>
      </c>
      <c r="N86" s="26">
        <v>3</v>
      </c>
      <c r="O86" s="4">
        <f t="shared" si="11"/>
        <v>0.12839</v>
      </c>
      <c r="P86" s="4">
        <f t="shared" si="12"/>
        <v>-2.4579999999999824E-2</v>
      </c>
      <c r="Q86" s="4">
        <f t="shared" si="13"/>
        <v>-1.1595999999999995E-2</v>
      </c>
      <c r="R86" s="9">
        <f t="shared" si="14"/>
        <v>-1.6224000000000016E-2</v>
      </c>
      <c r="S86" s="5">
        <v>1</v>
      </c>
      <c r="W86" s="34">
        <f t="shared" si="15"/>
        <v>0.36481999999999987</v>
      </c>
    </row>
    <row r="87" spans="1:25" ht="36">
      <c r="A87" s="3">
        <v>82</v>
      </c>
      <c r="B87" s="3" t="s">
        <v>17</v>
      </c>
      <c r="C87" s="25">
        <v>120</v>
      </c>
      <c r="D87" s="29">
        <v>45</v>
      </c>
      <c r="E87" t="s">
        <v>9</v>
      </c>
      <c r="F87" t="s">
        <v>61</v>
      </c>
      <c r="G87" s="23" t="s">
        <v>59</v>
      </c>
      <c r="J87" s="4">
        <v>1.12842</v>
      </c>
      <c r="K87" s="4">
        <v>1.72106</v>
      </c>
      <c r="L87" s="4">
        <v>0.15049499999999999</v>
      </c>
      <c r="M87" s="4">
        <v>0.28704400000000002</v>
      </c>
      <c r="N87" s="26">
        <v>3</v>
      </c>
      <c r="O87" s="4">
        <f t="shared" si="11"/>
        <v>0.12841999999999998</v>
      </c>
      <c r="P87" s="4">
        <f t="shared" si="12"/>
        <v>-7.3939999999999895E-2</v>
      </c>
      <c r="Q87" s="4">
        <f t="shared" si="13"/>
        <v>-2.3504999999999998E-2</v>
      </c>
      <c r="R87" s="9">
        <f t="shared" si="14"/>
        <v>-1.1656E-2</v>
      </c>
      <c r="S87" s="5">
        <v>1</v>
      </c>
      <c r="W87" s="34">
        <f>IF(O87&lt;&gt;"", ABS(O87)*2 + ABS(P87)*1 + ABS(Q87)*3 + ABS(R87)*3, "")</f>
        <v>0.43626299999999985</v>
      </c>
      <c r="X87" s="37">
        <f>AVERAGE(W83:W87)</f>
        <v>0.40104099999999993</v>
      </c>
      <c r="Y87">
        <f>_xlfn.STDEV.P(W83:W87)</f>
        <v>2.5397328294527375E-2</v>
      </c>
    </row>
    <row r="88" spans="1:25" ht="32.5">
      <c r="A88" s="44" t="s">
        <v>107</v>
      </c>
      <c r="B88" s="3"/>
      <c r="C88" s="25"/>
      <c r="D88" s="29"/>
      <c r="G88" s="23"/>
      <c r="J88" s="4"/>
      <c r="K88" s="4"/>
      <c r="L88" s="4"/>
      <c r="M88" s="4"/>
      <c r="N88" s="26"/>
      <c r="O88" s="4" t="str">
        <f t="shared" ref="O88:O151" si="16">IF(AND(S88&lt;&gt;"",J88&lt;&gt;""),J88-S88,"")</f>
        <v/>
      </c>
      <c r="P88" s="4" t="str">
        <f t="shared" ref="P88:P151" si="17">IF(K88&lt;&gt;"",K88-$T$5,"")</f>
        <v/>
      </c>
      <c r="Q88" s="4" t="str">
        <f t="shared" ref="Q88:Q151" si="18">IF(L88&lt;&gt;"",L88-$U$5,"")</f>
        <v/>
      </c>
      <c r="R88" s="9" t="str">
        <f t="shared" ref="R88:R151" si="19">IF(M88&lt;&gt;"",M88-$V$5,"")</f>
        <v/>
      </c>
      <c r="S88" s="5"/>
      <c r="W88" s="45" t="s">
        <v>116</v>
      </c>
      <c r="X88" s="45" t="s">
        <v>117</v>
      </c>
    </row>
    <row r="89" spans="1:25" ht="54">
      <c r="A89">
        <v>100</v>
      </c>
      <c r="B89" s="3" t="s">
        <v>17</v>
      </c>
      <c r="C89" s="25">
        <v>120</v>
      </c>
      <c r="D89" s="29">
        <v>40</v>
      </c>
      <c r="E89" t="s">
        <v>9</v>
      </c>
      <c r="F89" t="s">
        <v>112</v>
      </c>
      <c r="G89" s="23" t="s">
        <v>115</v>
      </c>
      <c r="J89" s="4">
        <v>1.2993300000000001</v>
      </c>
      <c r="K89" s="4">
        <v>1.67092</v>
      </c>
      <c r="L89" s="4">
        <v>0.117966</v>
      </c>
      <c r="M89" s="4">
        <v>0.30845899999999998</v>
      </c>
      <c r="N89" s="26">
        <v>3</v>
      </c>
      <c r="O89" s="4">
        <f t="shared" si="16"/>
        <v>9.933000000000014E-2</v>
      </c>
      <c r="P89" s="4">
        <f t="shared" si="17"/>
        <v>-0.12407999999999997</v>
      </c>
      <c r="Q89" s="4">
        <f t="shared" si="18"/>
        <v>-5.6033999999999987E-2</v>
      </c>
      <c r="R89" s="9">
        <f t="shared" si="19"/>
        <v>9.7589999999999621E-3</v>
      </c>
      <c r="S89" s="5">
        <v>1.2</v>
      </c>
      <c r="W89" s="46">
        <f>IF(O89&lt;&gt;"", ABS(O89)*2 + ABS(P89)*1 + ABS(Q89)*3 + ABS(R89)*3, "")</f>
        <v>0.52011900000000011</v>
      </c>
      <c r="X89" s="47">
        <f t="array" ref="X89">IF(O89&lt;&gt;"",AVERAGE(ABS(O89:R89)),"")</f>
        <v>7.2300750000000011E-2</v>
      </c>
    </row>
    <row r="90" spans="1:25" ht="20">
      <c r="A90">
        <v>101</v>
      </c>
      <c r="B90" s="3" t="s">
        <v>17</v>
      </c>
      <c r="C90" s="25">
        <v>120</v>
      </c>
      <c r="D90" s="29">
        <v>40</v>
      </c>
      <c r="E90" t="s">
        <v>9</v>
      </c>
      <c r="F90" t="s">
        <v>112</v>
      </c>
      <c r="G90" s="23"/>
      <c r="J90" s="4">
        <v>1.30139</v>
      </c>
      <c r="K90" s="4">
        <v>1.6939200000000001</v>
      </c>
      <c r="L90" s="4">
        <v>0.15457799999999999</v>
      </c>
      <c r="M90" s="4">
        <v>0.29502600000000001</v>
      </c>
      <c r="N90" s="26">
        <v>4</v>
      </c>
      <c r="O90" s="4">
        <f t="shared" si="16"/>
        <v>0.10139000000000009</v>
      </c>
      <c r="P90" s="4">
        <f t="shared" si="17"/>
        <v>-0.10107999999999984</v>
      </c>
      <c r="Q90" s="4">
        <f t="shared" si="18"/>
        <v>-1.9421999999999995E-2</v>
      </c>
      <c r="R90" s="9">
        <f t="shared" si="19"/>
        <v>-3.6740000000000106E-3</v>
      </c>
      <c r="S90" s="5">
        <v>1.2</v>
      </c>
      <c r="W90" s="46">
        <f t="shared" ref="W88:W151" si="20">IF(O90&lt;&gt;"", ABS(O90)*2 + ABS(P90)*1 + ABS(Q90)*3 + ABS(R90)*3, "")</f>
        <v>0.37314800000000004</v>
      </c>
      <c r="X90" s="47">
        <f t="array" ref="X90">IF(O90&lt;&gt;"",AVERAGE(ABS(O90:R90)),"")</f>
        <v>5.6391499999999983E-2</v>
      </c>
    </row>
    <row r="91" spans="1:25" ht="20">
      <c r="A91">
        <v>102</v>
      </c>
      <c r="B91" s="3" t="s">
        <v>17</v>
      </c>
      <c r="C91" s="25">
        <v>120</v>
      </c>
      <c r="D91" s="29">
        <v>40</v>
      </c>
      <c r="E91" t="s">
        <v>9</v>
      </c>
      <c r="F91" t="s">
        <v>112</v>
      </c>
      <c r="G91" s="23"/>
      <c r="J91" s="4">
        <v>1.3321099999999999</v>
      </c>
      <c r="K91" s="4">
        <v>1.6955899999999999</v>
      </c>
      <c r="L91" s="4">
        <v>0.14110900000000001</v>
      </c>
      <c r="M91" s="4">
        <v>0.27943699999999999</v>
      </c>
      <c r="N91" s="26">
        <v>4</v>
      </c>
      <c r="O91" s="4">
        <f t="shared" si="16"/>
        <v>0.13210999999999995</v>
      </c>
      <c r="P91" s="4">
        <f t="shared" si="17"/>
        <v>-9.9409999999999998E-2</v>
      </c>
      <c r="Q91" s="4">
        <f t="shared" si="18"/>
        <v>-3.2890999999999976E-2</v>
      </c>
      <c r="R91" s="9">
        <f t="shared" si="19"/>
        <v>-1.926300000000003E-2</v>
      </c>
      <c r="S91" s="5">
        <v>1.2</v>
      </c>
      <c r="W91" s="46">
        <f t="shared" si="20"/>
        <v>0.52009199999999989</v>
      </c>
      <c r="X91" s="47">
        <f t="array" ref="X91">IF(O91&lt;&gt;"",AVERAGE(ABS(O91:R91)),"")</f>
        <v>7.0918499999999995E-2</v>
      </c>
    </row>
    <row r="92" spans="1:25" ht="20">
      <c r="A92">
        <v>103</v>
      </c>
      <c r="B92" s="3" t="s">
        <v>17</v>
      </c>
      <c r="C92" s="25">
        <v>120</v>
      </c>
      <c r="D92" s="29">
        <v>40</v>
      </c>
      <c r="E92" t="s">
        <v>9</v>
      </c>
      <c r="F92" t="s">
        <v>112</v>
      </c>
      <c r="G92" s="23"/>
      <c r="J92" s="4">
        <v>1.3093900000000001</v>
      </c>
      <c r="K92" s="4">
        <v>1.6805399999999999</v>
      </c>
      <c r="L92" s="4">
        <v>0.137852</v>
      </c>
      <c r="M92" s="4">
        <v>0.29892000000000002</v>
      </c>
      <c r="N92" s="26">
        <v>4</v>
      </c>
      <c r="O92" s="4">
        <f t="shared" si="16"/>
        <v>0.1093900000000001</v>
      </c>
      <c r="P92" s="4">
        <f t="shared" si="17"/>
        <v>-0.11446000000000001</v>
      </c>
      <c r="Q92" s="4">
        <f t="shared" si="18"/>
        <v>-3.6147999999999986E-2</v>
      </c>
      <c r="R92" s="9">
        <f t="shared" si="19"/>
        <v>2.1999999999999797E-4</v>
      </c>
      <c r="S92" s="5">
        <v>1.2</v>
      </c>
      <c r="W92" s="46">
        <f t="shared" si="20"/>
        <v>0.44234400000000018</v>
      </c>
      <c r="X92" s="47">
        <f t="array" ref="X92">IF(O92&lt;&gt;"",AVERAGE(ABS(O92:R92)),"")</f>
        <v>6.5054500000000015E-2</v>
      </c>
    </row>
    <row r="93" spans="1:25" ht="20">
      <c r="A93">
        <v>104</v>
      </c>
      <c r="B93" s="3" t="s">
        <v>17</v>
      </c>
      <c r="C93" s="25">
        <v>120</v>
      </c>
      <c r="D93" s="29">
        <v>40</v>
      </c>
      <c r="E93" t="s">
        <v>9</v>
      </c>
      <c r="F93" t="s">
        <v>112</v>
      </c>
      <c r="G93" s="23"/>
      <c r="J93" s="4">
        <v>1.30033</v>
      </c>
      <c r="K93" s="4">
        <v>1.6934400000000001</v>
      </c>
      <c r="L93" s="4">
        <v>0.122082</v>
      </c>
      <c r="M93" s="4">
        <v>0.310002</v>
      </c>
      <c r="N93" s="26">
        <v>4</v>
      </c>
      <c r="O93" s="4">
        <f t="shared" si="16"/>
        <v>0.10033000000000003</v>
      </c>
      <c r="P93" s="4">
        <f t="shared" si="17"/>
        <v>-0.10155999999999987</v>
      </c>
      <c r="Q93" s="4">
        <f t="shared" si="18"/>
        <v>-5.1917999999999992E-2</v>
      </c>
      <c r="R93" s="9">
        <f t="shared" si="19"/>
        <v>1.1301999999999979E-2</v>
      </c>
      <c r="S93" s="5">
        <v>1.2</v>
      </c>
      <c r="W93" s="46">
        <f t="shared" si="20"/>
        <v>0.49187999999999982</v>
      </c>
      <c r="X93" s="47">
        <f t="array" ref="X93">IF(O93&lt;&gt;"",AVERAGE(ABS(O93:R93)),"")</f>
        <v>6.6277499999999975E-2</v>
      </c>
    </row>
    <row r="94" spans="1:25" ht="20">
      <c r="A94">
        <v>105</v>
      </c>
      <c r="B94" s="3" t="s">
        <v>17</v>
      </c>
      <c r="C94" s="25">
        <v>120</v>
      </c>
      <c r="D94" s="29">
        <v>40</v>
      </c>
      <c r="E94" t="s">
        <v>9</v>
      </c>
      <c r="F94" t="s">
        <v>112</v>
      </c>
      <c r="G94" s="23"/>
      <c r="J94" s="4">
        <v>1.30183</v>
      </c>
      <c r="K94" s="4">
        <v>1.67065</v>
      </c>
      <c r="L94" s="4">
        <v>0.13597400000000001</v>
      </c>
      <c r="M94" s="4">
        <v>0.30416199999999999</v>
      </c>
      <c r="N94" s="26">
        <v>4</v>
      </c>
      <c r="O94" s="4">
        <f t="shared" si="16"/>
        <v>0.10183000000000009</v>
      </c>
      <c r="P94" s="4">
        <f t="shared" si="17"/>
        <v>-0.12434999999999996</v>
      </c>
      <c r="Q94" s="4">
        <f t="shared" si="18"/>
        <v>-3.8025999999999976E-2</v>
      </c>
      <c r="R94" s="9">
        <f t="shared" si="19"/>
        <v>5.4619999999999669E-3</v>
      </c>
      <c r="S94" s="5">
        <v>1.2</v>
      </c>
      <c r="W94" s="46">
        <f t="shared" si="20"/>
        <v>0.45847399999999994</v>
      </c>
      <c r="X94" s="47">
        <f t="array" ref="X94">IF(O94&lt;&gt;"",AVERAGE(ABS(O94:R94)),"")</f>
        <v>6.7417000000000005E-2</v>
      </c>
    </row>
    <row r="95" spans="1:25" ht="20">
      <c r="A95">
        <v>106</v>
      </c>
      <c r="B95" s="3" t="s">
        <v>17</v>
      </c>
      <c r="C95" s="25">
        <v>120</v>
      </c>
      <c r="D95" s="29">
        <v>40</v>
      </c>
      <c r="E95" t="s">
        <v>9</v>
      </c>
      <c r="F95" t="s">
        <v>112</v>
      </c>
      <c r="G95" s="23"/>
      <c r="J95" s="4">
        <v>1.2972300000000001</v>
      </c>
      <c r="K95" s="4">
        <v>1.6807300000000001</v>
      </c>
      <c r="L95" s="4">
        <v>9.65752E-2</v>
      </c>
      <c r="M95" s="4">
        <v>0.31729400000000002</v>
      </c>
      <c r="N95" s="26">
        <v>4</v>
      </c>
      <c r="O95" s="4">
        <f t="shared" si="16"/>
        <v>9.723000000000015E-2</v>
      </c>
      <c r="P95" s="4">
        <f t="shared" si="17"/>
        <v>-0.11426999999999987</v>
      </c>
      <c r="Q95" s="4">
        <f t="shared" si="18"/>
        <v>-7.7424799999999988E-2</v>
      </c>
      <c r="R95" s="9">
        <f t="shared" si="19"/>
        <v>1.8593999999999999E-2</v>
      </c>
      <c r="S95" s="5">
        <v>1.2</v>
      </c>
      <c r="W95" s="46">
        <f t="shared" si="20"/>
        <v>0.59678640000000016</v>
      </c>
      <c r="X95" s="47">
        <f t="array" ref="X95">IF(O95&lt;&gt;"",AVERAGE(ABS(O95:R95)),"")</f>
        <v>7.6879699999999995E-2</v>
      </c>
    </row>
    <row r="96" spans="1:25" ht="20">
      <c r="A96">
        <v>107</v>
      </c>
      <c r="B96" s="3" t="s">
        <v>17</v>
      </c>
      <c r="C96" s="25">
        <v>120</v>
      </c>
      <c r="D96" s="29">
        <v>40</v>
      </c>
      <c r="E96" t="s">
        <v>9</v>
      </c>
      <c r="F96" t="s">
        <v>112</v>
      </c>
      <c r="G96" s="23"/>
      <c r="J96" s="4">
        <v>1.30813</v>
      </c>
      <c r="K96" s="4">
        <v>1.6951700000000001</v>
      </c>
      <c r="L96" s="4">
        <v>0.118663</v>
      </c>
      <c r="M96" s="4">
        <v>0.30999399999999999</v>
      </c>
      <c r="N96" s="26">
        <v>3</v>
      </c>
      <c r="O96" s="4">
        <f t="shared" si="16"/>
        <v>0.10813000000000006</v>
      </c>
      <c r="P96" s="4">
        <f t="shared" si="17"/>
        <v>-9.9829999999999863E-2</v>
      </c>
      <c r="Q96" s="4">
        <f t="shared" si="18"/>
        <v>-5.5336999999999983E-2</v>
      </c>
      <c r="R96" s="9">
        <f t="shared" si="19"/>
        <v>1.1293999999999971E-2</v>
      </c>
      <c r="S96" s="5">
        <v>1.2</v>
      </c>
      <c r="W96" s="46">
        <f t="shared" si="20"/>
        <v>0.51598299999999986</v>
      </c>
      <c r="X96" s="47">
        <f t="array" ref="X96">IF(O96&lt;&gt;"",AVERAGE(ABS(O96:R96)),"")</f>
        <v>6.8647749999999966E-2</v>
      </c>
    </row>
    <row r="97" spans="1:27" ht="20">
      <c r="A97">
        <v>108</v>
      </c>
      <c r="B97" s="3" t="s">
        <v>17</v>
      </c>
      <c r="C97" s="25">
        <v>120</v>
      </c>
      <c r="D97" s="29">
        <v>40</v>
      </c>
      <c r="E97" t="s">
        <v>9</v>
      </c>
      <c r="F97" t="s">
        <v>112</v>
      </c>
      <c r="G97" s="23"/>
      <c r="J97" s="4">
        <v>1.30203</v>
      </c>
      <c r="K97" s="4">
        <v>1.6951400000000001</v>
      </c>
      <c r="L97" s="4">
        <v>0.12173299999999999</v>
      </c>
      <c r="M97" s="4">
        <v>0.30851899999999999</v>
      </c>
      <c r="N97" s="26">
        <v>4</v>
      </c>
      <c r="O97" s="4">
        <f t="shared" si="16"/>
        <v>0.10203000000000007</v>
      </c>
      <c r="P97" s="4">
        <f t="shared" si="17"/>
        <v>-9.9859999999999838E-2</v>
      </c>
      <c r="Q97" s="4">
        <f t="shared" si="18"/>
        <v>-5.2266999999999994E-2</v>
      </c>
      <c r="R97" s="9">
        <f t="shared" si="19"/>
        <v>9.8189999999999666E-3</v>
      </c>
      <c r="S97" s="5">
        <v>1.2</v>
      </c>
      <c r="W97" s="46">
        <f t="shared" si="20"/>
        <v>0.49017799999999984</v>
      </c>
      <c r="X97" s="47">
        <f t="array" ref="X97">IF(O97&lt;&gt;"",AVERAGE(ABS(O97:R97)),"")</f>
        <v>6.5993999999999969E-2</v>
      </c>
    </row>
    <row r="98" spans="1:27" ht="20">
      <c r="A98">
        <v>109</v>
      </c>
      <c r="B98" s="3" t="s">
        <v>17</v>
      </c>
      <c r="C98" s="25">
        <v>120</v>
      </c>
      <c r="D98" s="29">
        <v>40</v>
      </c>
      <c r="E98" t="s">
        <v>9</v>
      </c>
      <c r="F98" t="s">
        <v>112</v>
      </c>
      <c r="G98" s="23"/>
      <c r="J98" s="4">
        <v>1.3037000000000001</v>
      </c>
      <c r="K98" s="4">
        <v>1.67988</v>
      </c>
      <c r="L98" s="4">
        <v>0.101003</v>
      </c>
      <c r="M98" s="4">
        <v>0.31810699999999997</v>
      </c>
      <c r="N98" s="26">
        <v>4</v>
      </c>
      <c r="O98" s="4">
        <f t="shared" si="16"/>
        <v>0.10370000000000013</v>
      </c>
      <c r="P98" s="4">
        <f t="shared" si="17"/>
        <v>-0.11511999999999989</v>
      </c>
      <c r="Q98" s="4">
        <f t="shared" si="18"/>
        <v>-7.2996999999999992E-2</v>
      </c>
      <c r="R98" s="9">
        <f t="shared" si="19"/>
        <v>1.9406999999999952E-2</v>
      </c>
      <c r="S98" s="5">
        <v>1.2</v>
      </c>
      <c r="W98" s="46">
        <f t="shared" si="20"/>
        <v>0.59973199999999993</v>
      </c>
      <c r="X98" s="47">
        <f t="array" ref="X98">IF(O98&lt;&gt;"",AVERAGE(ABS(O98:R98)),"")</f>
        <v>7.7805999999999986E-2</v>
      </c>
    </row>
    <row r="99" spans="1:27" ht="20">
      <c r="A99">
        <v>110</v>
      </c>
      <c r="B99" s="3" t="s">
        <v>17</v>
      </c>
      <c r="C99" s="25">
        <v>120</v>
      </c>
      <c r="D99" s="29">
        <v>40</v>
      </c>
      <c r="E99" t="s">
        <v>9</v>
      </c>
      <c r="F99" t="s">
        <v>112</v>
      </c>
      <c r="G99" s="23"/>
      <c r="J99" s="4">
        <v>1.2990900000000001</v>
      </c>
      <c r="K99" s="4">
        <v>1.6892199999999999</v>
      </c>
      <c r="L99" s="4">
        <v>9.8203799999999994E-2</v>
      </c>
      <c r="M99" s="4">
        <v>0.31674999999999998</v>
      </c>
      <c r="N99" s="26">
        <v>4</v>
      </c>
      <c r="O99" s="4">
        <f t="shared" si="16"/>
        <v>9.9090000000000122E-2</v>
      </c>
      <c r="P99" s="4">
        <f t="shared" si="17"/>
        <v>-0.10577999999999999</v>
      </c>
      <c r="Q99" s="4">
        <f t="shared" si="18"/>
        <v>-7.5796199999999994E-2</v>
      </c>
      <c r="R99" s="9">
        <f t="shared" si="19"/>
        <v>1.8049999999999955E-2</v>
      </c>
      <c r="S99" s="5">
        <v>1.2</v>
      </c>
      <c r="W99" s="46">
        <f t="shared" si="20"/>
        <v>0.5854986000000002</v>
      </c>
      <c r="X99" s="47">
        <f t="array" ref="X99">IF(O99&lt;&gt;"",AVERAGE(ABS(O99:R99)),"")</f>
        <v>7.4679050000000011E-2</v>
      </c>
    </row>
    <row r="100" spans="1:27" ht="20">
      <c r="A100">
        <v>111</v>
      </c>
      <c r="B100" s="3" t="s">
        <v>17</v>
      </c>
      <c r="C100" s="25">
        <v>120</v>
      </c>
      <c r="D100" s="29">
        <v>40</v>
      </c>
      <c r="E100" t="s">
        <v>9</v>
      </c>
      <c r="F100" t="s">
        <v>112</v>
      </c>
      <c r="G100" s="23"/>
      <c r="J100" s="4">
        <v>1.3124100000000001</v>
      </c>
      <c r="K100" s="4">
        <v>1.7028099999999999</v>
      </c>
      <c r="L100" s="4">
        <v>0.148641</v>
      </c>
      <c r="M100" s="4">
        <v>0.29780000000000001</v>
      </c>
      <c r="N100" s="26">
        <v>4</v>
      </c>
      <c r="O100" s="4">
        <f t="shared" si="16"/>
        <v>0.11241000000000012</v>
      </c>
      <c r="P100" s="4">
        <f t="shared" si="17"/>
        <v>-9.2189999999999994E-2</v>
      </c>
      <c r="Q100" s="4">
        <f t="shared" si="18"/>
        <v>-2.5358999999999993E-2</v>
      </c>
      <c r="R100" s="9">
        <f t="shared" si="19"/>
        <v>-9.000000000000119E-4</v>
      </c>
      <c r="S100" s="5">
        <v>1.2</v>
      </c>
      <c r="W100" s="46">
        <f t="shared" si="20"/>
        <v>0.39578700000000022</v>
      </c>
      <c r="X100" s="47">
        <f t="array" ref="X100">IF(O100&lt;&gt;"",AVERAGE(ABS(O100:R100)),"")</f>
        <v>5.771475000000003E-2</v>
      </c>
      <c r="AA100" t="s">
        <v>118</v>
      </c>
    </row>
    <row r="101" spans="1:27" ht="20">
      <c r="A101">
        <v>112</v>
      </c>
      <c r="B101" s="3" t="s">
        <v>17</v>
      </c>
      <c r="C101" s="25">
        <v>120</v>
      </c>
      <c r="D101" s="29">
        <v>40</v>
      </c>
      <c r="E101" t="s">
        <v>9</v>
      </c>
      <c r="F101" t="s">
        <v>112</v>
      </c>
      <c r="G101" s="23"/>
      <c r="J101" s="4">
        <v>1.30667</v>
      </c>
      <c r="K101" s="4">
        <v>1.6934100000000001</v>
      </c>
      <c r="L101" s="4">
        <v>0.12416099999999999</v>
      </c>
      <c r="M101" s="4">
        <v>0.31154199999999999</v>
      </c>
      <c r="N101" s="26">
        <v>3</v>
      </c>
      <c r="O101" s="4">
        <f t="shared" si="16"/>
        <v>0.10667000000000004</v>
      </c>
      <c r="P101" s="4">
        <f t="shared" si="17"/>
        <v>-0.10158999999999985</v>
      </c>
      <c r="Q101" s="4">
        <f t="shared" si="18"/>
        <v>-4.9838999999999994E-2</v>
      </c>
      <c r="R101" s="9">
        <f t="shared" si="19"/>
        <v>1.2841999999999965E-2</v>
      </c>
      <c r="S101" s="5">
        <v>1.2</v>
      </c>
      <c r="W101" s="46">
        <f t="shared" si="20"/>
        <v>0.50297299999999989</v>
      </c>
      <c r="X101" s="47">
        <f t="array" ref="X101">IF(O101&lt;&gt;"",AVERAGE(ABS(O101:R101)),"")</f>
        <v>6.7735249999999955E-2</v>
      </c>
      <c r="Y101" s="37">
        <f>AVERAGE(W89:W101)</f>
        <v>0.49946115384615386</v>
      </c>
      <c r="Z101" s="37">
        <f>AVERAGE(X89:X101)</f>
        <v>6.8293557692307688E-2</v>
      </c>
      <c r="AA101">
        <f>_xlfn.STDEV.P(X89:X101)</f>
        <v>6.2175337319256355E-3</v>
      </c>
    </row>
    <row r="102" spans="1:27" ht="20">
      <c r="A102">
        <v>115</v>
      </c>
      <c r="B102" s="3" t="s">
        <v>17</v>
      </c>
      <c r="C102" s="25">
        <v>120</v>
      </c>
      <c r="D102" s="29">
        <v>40</v>
      </c>
      <c r="E102" t="s">
        <v>9</v>
      </c>
      <c r="F102" t="s">
        <v>113</v>
      </c>
      <c r="G102" s="23"/>
      <c r="J102" s="4">
        <v>1.29861</v>
      </c>
      <c r="K102" s="4">
        <v>1.68764</v>
      </c>
      <c r="L102" s="4">
        <v>0.14980499999999999</v>
      </c>
      <c r="M102" s="4">
        <v>0.29650599999999999</v>
      </c>
      <c r="N102" s="26">
        <v>4</v>
      </c>
      <c r="O102" s="4">
        <f t="shared" si="16"/>
        <v>9.8610000000000086E-2</v>
      </c>
      <c r="P102" s="4">
        <f t="shared" si="17"/>
        <v>-0.1073599999999999</v>
      </c>
      <c r="Q102" s="4">
        <f t="shared" si="18"/>
        <v>-2.4194999999999994E-2</v>
      </c>
      <c r="R102" s="9">
        <f t="shared" si="19"/>
        <v>-2.1940000000000293E-3</v>
      </c>
      <c r="S102" s="5">
        <v>1.2</v>
      </c>
      <c r="W102" s="46">
        <f t="shared" si="20"/>
        <v>0.38374700000000017</v>
      </c>
      <c r="X102" s="47">
        <f t="array" ref="X102">IF(O102&lt;&gt;"",AVERAGE(ABS(O102:R102)),"")</f>
        <v>5.8089750000000002E-2</v>
      </c>
    </row>
    <row r="103" spans="1:27" ht="20">
      <c r="A103">
        <v>116</v>
      </c>
      <c r="B103" s="3" t="s">
        <v>17</v>
      </c>
      <c r="C103" s="25">
        <v>120</v>
      </c>
      <c r="D103" s="29">
        <v>40</v>
      </c>
      <c r="E103" t="s">
        <v>9</v>
      </c>
      <c r="F103" t="s">
        <v>113</v>
      </c>
      <c r="G103" s="23"/>
      <c r="J103" s="4">
        <v>1.331</v>
      </c>
      <c r="K103" s="4">
        <v>1.71014</v>
      </c>
      <c r="L103" s="4">
        <v>0.148205</v>
      </c>
      <c r="M103" s="4">
        <v>0.26974900000000002</v>
      </c>
      <c r="N103" s="26">
        <v>3</v>
      </c>
      <c r="O103" s="4">
        <f t="shared" si="16"/>
        <v>0.13100000000000001</v>
      </c>
      <c r="P103" s="4">
        <f t="shared" si="17"/>
        <v>-8.4859999999999935E-2</v>
      </c>
      <c r="Q103" s="4">
        <f t="shared" si="18"/>
        <v>-2.5794999999999985E-2</v>
      </c>
      <c r="R103" s="9">
        <f t="shared" si="19"/>
        <v>-2.8951000000000005E-2</v>
      </c>
      <c r="S103" s="5">
        <v>1.2</v>
      </c>
      <c r="W103" s="46">
        <f t="shared" si="20"/>
        <v>0.51109799999999983</v>
      </c>
      <c r="X103" s="47">
        <f t="array" ref="X103">IF(O103&lt;&gt;"",AVERAGE(ABS(O103:R103)),"")</f>
        <v>6.7651499999999976E-2</v>
      </c>
    </row>
    <row r="104" spans="1:27" ht="20">
      <c r="A104">
        <v>117</v>
      </c>
      <c r="B104" s="3" t="s">
        <v>17</v>
      </c>
      <c r="C104" s="25">
        <v>120</v>
      </c>
      <c r="D104" s="29">
        <v>40</v>
      </c>
      <c r="E104" t="s">
        <v>9</v>
      </c>
      <c r="F104" t="s">
        <v>113</v>
      </c>
      <c r="G104" s="23"/>
      <c r="J104" s="4">
        <v>1.3320000000000001</v>
      </c>
      <c r="K104" s="4">
        <v>1.73306</v>
      </c>
      <c r="L104" s="4">
        <v>0.11297500000000001</v>
      </c>
      <c r="M104" s="4">
        <v>0.29550599999999999</v>
      </c>
      <c r="N104" s="26">
        <v>4</v>
      </c>
      <c r="O104" s="4">
        <f t="shared" si="16"/>
        <v>0.13200000000000012</v>
      </c>
      <c r="P104" s="4">
        <f t="shared" si="17"/>
        <v>-6.1939999999999884E-2</v>
      </c>
      <c r="Q104" s="4">
        <f t="shared" si="18"/>
        <v>-6.1024999999999982E-2</v>
      </c>
      <c r="R104" s="9">
        <f t="shared" si="19"/>
        <v>-3.1940000000000301E-3</v>
      </c>
      <c r="S104" s="5">
        <v>1.2</v>
      </c>
      <c r="W104" s="46">
        <f t="shared" si="20"/>
        <v>0.51859700000000009</v>
      </c>
      <c r="X104" s="47">
        <f t="array" ref="X104">IF(O104&lt;&gt;"",AVERAGE(ABS(O104:R104)),"")</f>
        <v>6.4539750000000007E-2</v>
      </c>
    </row>
    <row r="105" spans="1:27" ht="20">
      <c r="A105">
        <v>118</v>
      </c>
      <c r="B105" s="3" t="s">
        <v>17</v>
      </c>
      <c r="C105" s="25">
        <v>120</v>
      </c>
      <c r="D105" s="29">
        <v>40</v>
      </c>
      <c r="E105" t="s">
        <v>9</v>
      </c>
      <c r="F105" t="s">
        <v>113</v>
      </c>
      <c r="G105" s="23"/>
      <c r="J105" s="4">
        <v>1.33934</v>
      </c>
      <c r="K105" s="4">
        <v>1.62181</v>
      </c>
      <c r="L105" s="4">
        <v>0.12994600000000001</v>
      </c>
      <c r="M105" s="4">
        <v>0.28767900000000002</v>
      </c>
      <c r="N105" s="26">
        <v>3</v>
      </c>
      <c r="O105" s="4">
        <f t="shared" si="16"/>
        <v>0.13934000000000002</v>
      </c>
      <c r="P105" s="4">
        <f t="shared" si="17"/>
        <v>-0.17318999999999996</v>
      </c>
      <c r="Q105" s="4">
        <f t="shared" si="18"/>
        <v>-4.4053999999999982E-2</v>
      </c>
      <c r="R105" s="9">
        <f t="shared" si="19"/>
        <v>-1.1021000000000003E-2</v>
      </c>
      <c r="S105" s="5">
        <v>1.2</v>
      </c>
      <c r="W105" s="46">
        <f t="shared" si="20"/>
        <v>0.61709499999999995</v>
      </c>
      <c r="X105" s="47">
        <f t="array" ref="X105">IF(O105&lt;&gt;"",AVERAGE(ABS(O105:R105)),"")</f>
        <v>9.190124999999999E-2</v>
      </c>
    </row>
    <row r="106" spans="1:27" ht="20">
      <c r="A106">
        <v>119</v>
      </c>
      <c r="B106" s="3" t="s">
        <v>17</v>
      </c>
      <c r="C106" s="25">
        <v>120</v>
      </c>
      <c r="D106" s="29">
        <v>40</v>
      </c>
      <c r="E106" t="s">
        <v>9</v>
      </c>
      <c r="F106" t="s">
        <v>113</v>
      </c>
      <c r="G106" s="23"/>
      <c r="J106" s="4">
        <v>1.3233900000000001</v>
      </c>
      <c r="K106" s="4">
        <v>1.7420800000000001</v>
      </c>
      <c r="L106" s="4">
        <v>9.9618200000000004E-2</v>
      </c>
      <c r="M106" s="4">
        <v>0.30631799999999998</v>
      </c>
      <c r="N106" s="26">
        <v>4</v>
      </c>
      <c r="O106" s="4">
        <f t="shared" si="16"/>
        <v>0.12339000000000011</v>
      </c>
      <c r="P106" s="4">
        <f t="shared" si="17"/>
        <v>-5.2919999999999856E-2</v>
      </c>
      <c r="Q106" s="4">
        <f t="shared" si="18"/>
        <v>-7.4381799999999984E-2</v>
      </c>
      <c r="R106" s="9">
        <f t="shared" si="19"/>
        <v>7.6179999999999581E-3</v>
      </c>
      <c r="S106" s="5">
        <v>1.2</v>
      </c>
      <c r="W106" s="46">
        <f t="shared" si="20"/>
        <v>0.54569939999999995</v>
      </c>
      <c r="X106" s="47">
        <f t="array" ref="X106">IF(O106&lt;&gt;"",AVERAGE(ABS(O106:R106)),"")</f>
        <v>6.4577449999999981E-2</v>
      </c>
    </row>
    <row r="107" spans="1:27" ht="20">
      <c r="A107">
        <v>120</v>
      </c>
      <c r="B107" s="3" t="s">
        <v>17</v>
      </c>
      <c r="C107" s="25">
        <v>120</v>
      </c>
      <c r="D107" s="29">
        <v>40</v>
      </c>
      <c r="E107" t="s">
        <v>9</v>
      </c>
      <c r="F107" t="s">
        <v>113</v>
      </c>
      <c r="G107" s="23"/>
      <c r="J107" s="4">
        <v>1.2934000000000001</v>
      </c>
      <c r="K107" s="4">
        <v>1.7031700000000001</v>
      </c>
      <c r="L107" s="4">
        <v>9.6706E-2</v>
      </c>
      <c r="M107" s="4">
        <v>0.31752200000000003</v>
      </c>
      <c r="N107" s="26">
        <v>4</v>
      </c>
      <c r="O107" s="4">
        <f t="shared" si="16"/>
        <v>9.340000000000015E-2</v>
      </c>
      <c r="P107" s="4">
        <f t="shared" si="17"/>
        <v>-9.1829999999999856E-2</v>
      </c>
      <c r="Q107" s="4">
        <f t="shared" si="18"/>
        <v>-7.7293999999999988E-2</v>
      </c>
      <c r="R107" s="9">
        <f t="shared" si="19"/>
        <v>1.8822000000000005E-2</v>
      </c>
      <c r="S107" s="5">
        <v>1.2</v>
      </c>
      <c r="W107" s="46">
        <f t="shared" si="20"/>
        <v>0.56697800000000009</v>
      </c>
      <c r="X107" s="47">
        <f t="array" ref="X107">IF(O107&lt;&gt;"",AVERAGE(ABS(O107:R107)),"")</f>
        <v>7.0336499999999996E-2</v>
      </c>
    </row>
    <row r="108" spans="1:27" ht="20">
      <c r="A108">
        <v>121</v>
      </c>
      <c r="B108" s="3" t="s">
        <v>17</v>
      </c>
      <c r="C108" s="25">
        <v>120</v>
      </c>
      <c r="D108" s="29">
        <v>40</v>
      </c>
      <c r="E108" t="s">
        <v>9</v>
      </c>
      <c r="F108" t="s">
        <v>113</v>
      </c>
      <c r="G108" s="23"/>
      <c r="J108" s="4">
        <v>1.29304</v>
      </c>
      <c r="K108" s="4">
        <v>1.66808</v>
      </c>
      <c r="L108" s="4">
        <v>9.7216300000000005E-2</v>
      </c>
      <c r="M108" s="4">
        <v>0.31740600000000002</v>
      </c>
      <c r="N108" s="26">
        <v>4</v>
      </c>
      <c r="O108" s="4">
        <f t="shared" si="16"/>
        <v>9.3040000000000012E-2</v>
      </c>
      <c r="P108" s="4">
        <f t="shared" si="17"/>
        <v>-0.12691999999999992</v>
      </c>
      <c r="Q108" s="4">
        <f t="shared" si="18"/>
        <v>-7.6783699999999983E-2</v>
      </c>
      <c r="R108" s="9">
        <f t="shared" si="19"/>
        <v>1.8706E-2</v>
      </c>
      <c r="S108" s="5">
        <v>1.2</v>
      </c>
      <c r="W108" s="46">
        <f t="shared" si="20"/>
        <v>0.59946909999999987</v>
      </c>
      <c r="X108" s="47">
        <f t="array" ref="X108">IF(O108&lt;&gt;"",AVERAGE(ABS(O108:R108)),"")</f>
        <v>7.8862424999999986E-2</v>
      </c>
    </row>
    <row r="109" spans="1:27" ht="20">
      <c r="A109">
        <v>122</v>
      </c>
      <c r="B109" s="3" t="s">
        <v>17</v>
      </c>
      <c r="C109" s="25">
        <v>120</v>
      </c>
      <c r="D109" s="29">
        <v>40</v>
      </c>
      <c r="E109" t="s">
        <v>9</v>
      </c>
      <c r="F109" t="s">
        <v>113</v>
      </c>
      <c r="G109" s="23"/>
      <c r="J109" s="4">
        <v>1.3026</v>
      </c>
      <c r="K109" s="4">
        <v>1.68807</v>
      </c>
      <c r="L109" s="4">
        <v>0.14672099999999999</v>
      </c>
      <c r="M109" s="4">
        <v>0.29757800000000001</v>
      </c>
      <c r="N109" s="26">
        <v>4</v>
      </c>
      <c r="O109" s="4">
        <f t="shared" si="16"/>
        <v>0.10260000000000002</v>
      </c>
      <c r="P109" s="4">
        <f t="shared" si="17"/>
        <v>-0.10692999999999997</v>
      </c>
      <c r="Q109" s="4">
        <f t="shared" si="18"/>
        <v>-2.7278999999999998E-2</v>
      </c>
      <c r="R109" s="9">
        <f t="shared" si="19"/>
        <v>-1.1220000000000119E-3</v>
      </c>
      <c r="S109" s="5">
        <v>1.2</v>
      </c>
      <c r="W109" s="46">
        <f t="shared" si="20"/>
        <v>0.39733300000000005</v>
      </c>
      <c r="X109" s="47">
        <f t="array" ref="X109">IF(O109&lt;&gt;"",AVERAGE(ABS(O109:R109)),"")</f>
        <v>5.9482750000000001E-2</v>
      </c>
    </row>
    <row r="110" spans="1:27" ht="20">
      <c r="A110">
        <v>123</v>
      </c>
      <c r="B110" s="3" t="s">
        <v>17</v>
      </c>
      <c r="C110" s="25">
        <v>120</v>
      </c>
      <c r="D110" s="29">
        <v>40</v>
      </c>
      <c r="E110" t="s">
        <v>9</v>
      </c>
      <c r="F110" t="s">
        <v>113</v>
      </c>
      <c r="G110" s="23"/>
      <c r="J110" s="4">
        <v>1.33405</v>
      </c>
      <c r="K110" s="4">
        <v>1.71445</v>
      </c>
      <c r="L110" s="4">
        <v>0.136849</v>
      </c>
      <c r="M110" s="4">
        <v>0.291995</v>
      </c>
      <c r="N110" s="26">
        <v>3</v>
      </c>
      <c r="O110" s="4">
        <f t="shared" si="16"/>
        <v>0.13405</v>
      </c>
      <c r="P110" s="4">
        <f t="shared" si="17"/>
        <v>-8.0549999999999899E-2</v>
      </c>
      <c r="Q110" s="4">
        <f t="shared" si="18"/>
        <v>-3.715099999999999E-2</v>
      </c>
      <c r="R110" s="9">
        <f t="shared" si="19"/>
        <v>-6.7050000000000165E-3</v>
      </c>
      <c r="S110" s="5">
        <v>1.2</v>
      </c>
      <c r="W110" s="46">
        <f t="shared" si="20"/>
        <v>0.48021799999999992</v>
      </c>
      <c r="X110" s="47">
        <f t="array" ref="X110">IF(O110&lt;&gt;"",AVERAGE(ABS(O110:R110)),"")</f>
        <v>6.4613999999999977E-2</v>
      </c>
    </row>
    <row r="111" spans="1:27" ht="20">
      <c r="A111">
        <v>124</v>
      </c>
      <c r="B111" s="3" t="s">
        <v>17</v>
      </c>
      <c r="C111" s="25">
        <v>120</v>
      </c>
      <c r="D111" s="29">
        <v>40</v>
      </c>
      <c r="E111" t="s">
        <v>9</v>
      </c>
      <c r="F111" t="s">
        <v>113</v>
      </c>
      <c r="G111" s="23"/>
      <c r="J111" s="4">
        <v>1.3065100000000001</v>
      </c>
      <c r="K111" s="4">
        <v>1.64439</v>
      </c>
      <c r="L111" s="4">
        <v>0.13098599999999999</v>
      </c>
      <c r="M111" s="4">
        <v>0.30168299999999998</v>
      </c>
      <c r="N111" s="26">
        <v>3</v>
      </c>
      <c r="O111" s="4">
        <f t="shared" si="16"/>
        <v>0.1065100000000001</v>
      </c>
      <c r="P111" s="4">
        <f t="shared" si="17"/>
        <v>-0.15060999999999991</v>
      </c>
      <c r="Q111" s="4">
        <f t="shared" si="18"/>
        <v>-4.3013999999999997E-2</v>
      </c>
      <c r="R111" s="9">
        <f t="shared" si="19"/>
        <v>2.9829999999999579E-3</v>
      </c>
      <c r="S111" s="5">
        <v>1.2</v>
      </c>
      <c r="W111" s="46">
        <f t="shared" si="20"/>
        <v>0.50162099999999998</v>
      </c>
      <c r="X111" s="47">
        <f t="array" ref="X111">IF(O111&lt;&gt;"",AVERAGE(ABS(O111:R111)),"")</f>
        <v>7.5779249999999992E-2</v>
      </c>
    </row>
    <row r="112" spans="1:27" ht="20">
      <c r="A112">
        <v>125</v>
      </c>
      <c r="B112" s="3" t="s">
        <v>17</v>
      </c>
      <c r="C112" s="25">
        <v>120</v>
      </c>
      <c r="D112" s="29">
        <v>40</v>
      </c>
      <c r="E112" t="s">
        <v>9</v>
      </c>
      <c r="F112" t="s">
        <v>113</v>
      </c>
      <c r="G112" s="23"/>
      <c r="J112" s="4">
        <v>1.29562</v>
      </c>
      <c r="K112" s="4">
        <v>1.6978200000000001</v>
      </c>
      <c r="L112" s="4">
        <v>0.14077200000000001</v>
      </c>
      <c r="M112" s="4">
        <v>0.30208699999999999</v>
      </c>
      <c r="N112" s="26">
        <v>4</v>
      </c>
      <c r="O112" s="4">
        <f t="shared" si="16"/>
        <v>9.5620000000000038E-2</v>
      </c>
      <c r="P112" s="4">
        <f t="shared" si="17"/>
        <v>-9.7179999999999822E-2</v>
      </c>
      <c r="Q112" s="4">
        <f t="shared" si="18"/>
        <v>-3.322799999999998E-2</v>
      </c>
      <c r="R112" s="9">
        <f t="shared" si="19"/>
        <v>3.3869999999999734E-3</v>
      </c>
      <c r="S112" s="5">
        <v>1.2</v>
      </c>
      <c r="W112" s="46">
        <f t="shared" si="20"/>
        <v>0.39826499999999976</v>
      </c>
      <c r="X112" s="47">
        <f t="array" ref="X112">IF(O112&lt;&gt;"",AVERAGE(ABS(O112:R112)),"")</f>
        <v>5.7353749999999953E-2</v>
      </c>
    </row>
    <row r="113" spans="1:27" ht="20">
      <c r="A113">
        <v>126</v>
      </c>
      <c r="B113" s="3" t="s">
        <v>17</v>
      </c>
      <c r="C113" s="25">
        <v>120</v>
      </c>
      <c r="D113" s="29">
        <v>40</v>
      </c>
      <c r="E113" t="s">
        <v>9</v>
      </c>
      <c r="F113" t="s">
        <v>113</v>
      </c>
      <c r="G113" s="23"/>
      <c r="J113" s="4">
        <v>1.30243</v>
      </c>
      <c r="K113" s="4">
        <v>1.6772</v>
      </c>
      <c r="L113" s="4">
        <v>0.146257</v>
      </c>
      <c r="M113" s="4">
        <v>0.29869699999999999</v>
      </c>
      <c r="N113" s="26">
        <v>4</v>
      </c>
      <c r="O113" s="4">
        <f t="shared" si="16"/>
        <v>0.10243000000000002</v>
      </c>
      <c r="P113" s="4">
        <f t="shared" si="17"/>
        <v>-0.1177999999999999</v>
      </c>
      <c r="Q113" s="4">
        <f t="shared" si="18"/>
        <v>-2.774299999999999E-2</v>
      </c>
      <c r="R113" s="9">
        <f t="shared" si="19"/>
        <v>-3.0000000000307558E-6</v>
      </c>
      <c r="S113" s="5">
        <v>1.2</v>
      </c>
      <c r="W113" s="46">
        <f t="shared" si="20"/>
        <v>0.40589800000000004</v>
      </c>
      <c r="X113" s="47">
        <f t="array" ref="X113">IF(O113&lt;&gt;"",AVERAGE(ABS(O113:R113)),"")</f>
        <v>6.1993999999999987E-2</v>
      </c>
    </row>
    <row r="114" spans="1:27" ht="20">
      <c r="A114">
        <v>127</v>
      </c>
      <c r="B114" s="3" t="s">
        <v>17</v>
      </c>
      <c r="C114" s="25">
        <v>120</v>
      </c>
      <c r="D114" s="29">
        <v>40</v>
      </c>
      <c r="E114" t="s">
        <v>9</v>
      </c>
      <c r="F114" t="s">
        <v>113</v>
      </c>
      <c r="G114" s="23"/>
      <c r="J114" s="4">
        <v>1.3279799999999999</v>
      </c>
      <c r="K114" s="4">
        <v>1.6822699999999999</v>
      </c>
      <c r="L114" s="4">
        <v>0.118773</v>
      </c>
      <c r="M114" s="4">
        <v>0.30055399999999999</v>
      </c>
      <c r="N114" s="26">
        <v>4</v>
      </c>
      <c r="O114" s="4">
        <f t="shared" si="16"/>
        <v>0.12797999999999998</v>
      </c>
      <c r="P114" s="4">
        <f t="shared" si="17"/>
        <v>-0.11273</v>
      </c>
      <c r="Q114" s="4">
        <f t="shared" si="18"/>
        <v>-5.5226999999999984E-2</v>
      </c>
      <c r="R114" s="9">
        <f t="shared" si="19"/>
        <v>1.8539999999999668E-3</v>
      </c>
      <c r="S114" s="5">
        <v>1.2</v>
      </c>
      <c r="W114" s="46">
        <f t="shared" si="20"/>
        <v>0.53993299999999977</v>
      </c>
      <c r="X114" s="47">
        <f t="array" ref="X114">IF(O114&lt;&gt;"",AVERAGE(ABS(O114:R114)),"")</f>
        <v>7.4447749999999979E-2</v>
      </c>
      <c r="Y114" s="37">
        <f>AVERAGE(W102:W114)</f>
        <v>0.49738088461538449</v>
      </c>
      <c r="Z114" s="37">
        <f>AVERAGE(X102:X114)</f>
        <v>6.8433086538461529E-2</v>
      </c>
      <c r="AA114">
        <f>_xlfn.STDEV.P(X102:X114)</f>
        <v>9.4046553303435455E-3</v>
      </c>
    </row>
    <row r="115" spans="1:27" ht="20">
      <c r="A115">
        <v>130</v>
      </c>
      <c r="B115" s="3" t="s">
        <v>17</v>
      </c>
      <c r="C115" s="25">
        <v>120</v>
      </c>
      <c r="D115" s="29">
        <v>40</v>
      </c>
      <c r="E115" t="s">
        <v>9</v>
      </c>
      <c r="F115" t="s">
        <v>114</v>
      </c>
      <c r="G115" s="23"/>
      <c r="J115" s="4">
        <v>1.2924599999999999</v>
      </c>
      <c r="K115" s="4">
        <v>1.7463500000000001</v>
      </c>
      <c r="L115" s="4">
        <v>0.16948299999999999</v>
      </c>
      <c r="M115" s="4">
        <v>0.28122999999999998</v>
      </c>
      <c r="N115" s="26">
        <v>4</v>
      </c>
      <c r="O115" s="4">
        <f t="shared" si="16"/>
        <v>9.2459999999999987E-2</v>
      </c>
      <c r="P115" s="4">
        <f t="shared" si="17"/>
        <v>-4.864999999999986E-2</v>
      </c>
      <c r="Q115" s="4">
        <f t="shared" si="18"/>
        <v>-4.5169999999999932E-3</v>
      </c>
      <c r="R115" s="9">
        <f t="shared" si="19"/>
        <v>-1.7470000000000041E-2</v>
      </c>
      <c r="S115" s="5">
        <v>1.2</v>
      </c>
      <c r="W115" s="46">
        <f t="shared" si="20"/>
        <v>0.29953099999999994</v>
      </c>
      <c r="X115" s="47">
        <f t="array" ref="X115">IF(O115&lt;&gt;"",AVERAGE(ABS(O115:R115)),"")</f>
        <v>4.077424999999997E-2</v>
      </c>
    </row>
    <row r="116" spans="1:27" ht="20">
      <c r="A116">
        <v>131</v>
      </c>
      <c r="B116" s="3" t="s">
        <v>17</v>
      </c>
      <c r="C116" s="25">
        <v>120</v>
      </c>
      <c r="D116" s="29">
        <v>40</v>
      </c>
      <c r="E116" t="s">
        <v>9</v>
      </c>
      <c r="F116" t="s">
        <v>114</v>
      </c>
      <c r="G116" s="23"/>
      <c r="J116" s="4">
        <v>1.3032300000000001</v>
      </c>
      <c r="K116" s="4">
        <v>1.7231799999999999</v>
      </c>
      <c r="L116" s="4">
        <v>0.16388900000000001</v>
      </c>
      <c r="M116" s="4">
        <v>0.28849999999999998</v>
      </c>
      <c r="N116" s="26">
        <v>4</v>
      </c>
      <c r="O116" s="4">
        <f t="shared" si="16"/>
        <v>0.10323000000000015</v>
      </c>
      <c r="P116" s="4">
        <f t="shared" si="17"/>
        <v>-7.1819999999999995E-2</v>
      </c>
      <c r="Q116" s="4">
        <f t="shared" si="18"/>
        <v>-1.0110999999999981E-2</v>
      </c>
      <c r="R116" s="9">
        <f t="shared" si="19"/>
        <v>-1.0200000000000042E-2</v>
      </c>
      <c r="S116" s="5">
        <v>1.2</v>
      </c>
      <c r="W116" s="46">
        <f t="shared" si="20"/>
        <v>0.33921300000000038</v>
      </c>
      <c r="X116" s="47">
        <f t="array" ref="X116">IF(O116&lt;&gt;"",AVERAGE(ABS(O116:R116)),"")</f>
        <v>4.8840250000000043E-2</v>
      </c>
    </row>
    <row r="117" spans="1:27" ht="20">
      <c r="A117">
        <v>132</v>
      </c>
      <c r="B117" s="3" t="s">
        <v>17</v>
      </c>
      <c r="C117" s="25">
        <v>120</v>
      </c>
      <c r="D117" s="29">
        <v>40</v>
      </c>
      <c r="E117" t="s">
        <v>9</v>
      </c>
      <c r="F117" t="s">
        <v>114</v>
      </c>
      <c r="G117" s="23"/>
      <c r="J117" s="4">
        <v>1.3275300000000001</v>
      </c>
      <c r="K117" s="4">
        <v>1.74454</v>
      </c>
      <c r="L117" s="4">
        <v>0.17865700000000001</v>
      </c>
      <c r="M117" s="4">
        <v>0.26272800000000002</v>
      </c>
      <c r="N117" s="26">
        <v>4</v>
      </c>
      <c r="O117" s="4">
        <f t="shared" si="16"/>
        <v>0.12753000000000014</v>
      </c>
      <c r="P117" s="4">
        <f t="shared" si="17"/>
        <v>-5.0459999999999949E-2</v>
      </c>
      <c r="Q117" s="4">
        <f t="shared" si="18"/>
        <v>4.6570000000000222E-3</v>
      </c>
      <c r="R117" s="9">
        <f t="shared" si="19"/>
        <v>-3.5972000000000004E-2</v>
      </c>
      <c r="S117" s="5">
        <v>1.2</v>
      </c>
      <c r="W117" s="46">
        <f t="shared" si="20"/>
        <v>0.42740700000000031</v>
      </c>
      <c r="X117" s="47">
        <f t="array" ref="X117">IF(O117&lt;&gt;"",AVERAGE(ABS(O117:R117)),"")</f>
        <v>5.465475000000003E-2</v>
      </c>
    </row>
    <row r="118" spans="1:27" ht="20">
      <c r="A118">
        <v>133</v>
      </c>
      <c r="B118" s="3" t="s">
        <v>17</v>
      </c>
      <c r="C118" s="25">
        <v>120</v>
      </c>
      <c r="D118" s="29">
        <v>40</v>
      </c>
      <c r="E118" t="s">
        <v>9</v>
      </c>
      <c r="F118" t="s">
        <v>114</v>
      </c>
      <c r="G118" s="23"/>
      <c r="J118" s="4">
        <v>1.2697000000000001</v>
      </c>
      <c r="K118" s="4">
        <v>1.7362500000000001</v>
      </c>
      <c r="L118" s="4">
        <v>0.177869</v>
      </c>
      <c r="M118" s="4">
        <v>0.27340199999999998</v>
      </c>
      <c r="N118" s="26">
        <v>4</v>
      </c>
      <c r="O118" s="4">
        <f t="shared" si="16"/>
        <v>6.9700000000000095E-2</v>
      </c>
      <c r="P118" s="4">
        <f t="shared" si="17"/>
        <v>-5.8749999999999858E-2</v>
      </c>
      <c r="Q118" s="4">
        <f t="shared" si="18"/>
        <v>3.8690000000000113E-3</v>
      </c>
      <c r="R118" s="9">
        <f t="shared" si="19"/>
        <v>-2.5298000000000043E-2</v>
      </c>
      <c r="S118" s="5">
        <v>1.2</v>
      </c>
      <c r="W118" s="46">
        <f t="shared" si="20"/>
        <v>0.28565100000000021</v>
      </c>
      <c r="X118" s="47">
        <f t="array" ref="X118">IF(O118&lt;&gt;"",AVERAGE(ABS(O118:R118)),"")</f>
        <v>3.9404250000000002E-2</v>
      </c>
    </row>
    <row r="119" spans="1:27" ht="20">
      <c r="A119">
        <v>134</v>
      </c>
      <c r="B119" s="3" t="s">
        <v>17</v>
      </c>
      <c r="C119" s="25">
        <v>120</v>
      </c>
      <c r="D119" s="29">
        <v>40</v>
      </c>
      <c r="E119" t="s">
        <v>9</v>
      </c>
      <c r="F119" t="s">
        <v>114</v>
      </c>
      <c r="G119" s="23"/>
      <c r="J119" s="4">
        <v>1.2961</v>
      </c>
      <c r="K119" s="4">
        <v>1.7159899999999999</v>
      </c>
      <c r="L119" s="4">
        <v>0.177562</v>
      </c>
      <c r="M119" s="4">
        <v>0.27369100000000002</v>
      </c>
      <c r="N119" s="26">
        <v>4</v>
      </c>
      <c r="O119" s="4">
        <f t="shared" si="16"/>
        <v>9.6100000000000074E-2</v>
      </c>
      <c r="P119" s="4">
        <f t="shared" si="17"/>
        <v>-7.9010000000000025E-2</v>
      </c>
      <c r="Q119" s="4">
        <f t="shared" si="18"/>
        <v>3.5620000000000096E-3</v>
      </c>
      <c r="R119" s="9">
        <f t="shared" si="19"/>
        <v>-2.5009000000000003E-2</v>
      </c>
      <c r="S119" s="5">
        <v>1.2</v>
      </c>
      <c r="W119" s="46">
        <f t="shared" si="20"/>
        <v>0.35692300000000021</v>
      </c>
      <c r="X119" s="47">
        <f t="array" ref="X119">IF(O119&lt;&gt;"",AVERAGE(ABS(O119:R119)),"")</f>
        <v>5.0920250000000028E-2</v>
      </c>
    </row>
    <row r="120" spans="1:27" ht="20">
      <c r="A120">
        <v>135</v>
      </c>
      <c r="B120" s="3" t="s">
        <v>17</v>
      </c>
      <c r="C120" s="25">
        <v>120</v>
      </c>
      <c r="D120" s="29">
        <v>40</v>
      </c>
      <c r="E120" t="s">
        <v>9</v>
      </c>
      <c r="F120" t="s">
        <v>114</v>
      </c>
      <c r="G120" s="23"/>
      <c r="J120" s="4">
        <v>1.2771399999999999</v>
      </c>
      <c r="K120" s="4">
        <v>1.75166</v>
      </c>
      <c r="L120" s="4">
        <v>0.167074</v>
      </c>
      <c r="M120" s="4">
        <v>0.28691299999999997</v>
      </c>
      <c r="N120" s="26">
        <v>4</v>
      </c>
      <c r="O120" s="4">
        <f t="shared" si="16"/>
        <v>7.7139999999999986E-2</v>
      </c>
      <c r="P120" s="4">
        <f t="shared" si="17"/>
        <v>-4.3339999999999934E-2</v>
      </c>
      <c r="Q120" s="4">
        <f t="shared" si="18"/>
        <v>-6.9259999999999877E-3</v>
      </c>
      <c r="R120" s="9">
        <f t="shared" si="19"/>
        <v>-1.1787000000000047E-2</v>
      </c>
      <c r="S120" s="5">
        <v>1.2</v>
      </c>
      <c r="W120" s="46">
        <f t="shared" si="20"/>
        <v>0.25375900000000001</v>
      </c>
      <c r="X120" s="47">
        <f t="array" ref="X120">IF(O120&lt;&gt;"",AVERAGE(ABS(O120:R120)),"")</f>
        <v>3.4798249999999989E-2</v>
      </c>
    </row>
    <row r="121" spans="1:27" ht="20">
      <c r="A121">
        <v>136</v>
      </c>
      <c r="B121" s="3" t="s">
        <v>17</v>
      </c>
      <c r="C121" s="25">
        <v>120</v>
      </c>
      <c r="D121" s="29">
        <v>40</v>
      </c>
      <c r="E121" t="s">
        <v>9</v>
      </c>
      <c r="F121" t="s">
        <v>114</v>
      </c>
      <c r="G121" s="23"/>
      <c r="J121" s="4">
        <v>1.2959000000000001</v>
      </c>
      <c r="K121" s="4">
        <v>1.7451399999999999</v>
      </c>
      <c r="L121" s="4">
        <v>0.168514</v>
      </c>
      <c r="M121" s="4">
        <v>0.283611</v>
      </c>
      <c r="N121" s="26">
        <v>4</v>
      </c>
      <c r="O121" s="4">
        <f t="shared" si="16"/>
        <v>9.5900000000000096E-2</v>
      </c>
      <c r="P121" s="4">
        <f t="shared" si="17"/>
        <v>-4.9860000000000015E-2</v>
      </c>
      <c r="Q121" s="4">
        <f t="shared" si="18"/>
        <v>-5.4859999999999909E-3</v>
      </c>
      <c r="R121" s="9">
        <f t="shared" si="19"/>
        <v>-1.5089000000000019E-2</v>
      </c>
      <c r="S121" s="5">
        <v>1.2</v>
      </c>
      <c r="W121" s="46">
        <f t="shared" si="20"/>
        <v>0.30338500000000024</v>
      </c>
      <c r="X121" s="47">
        <f t="array" ref="X121">IF(O121&lt;&gt;"",AVERAGE(ABS(O121:R121)),"")</f>
        <v>4.158375000000003E-2</v>
      </c>
    </row>
    <row r="122" spans="1:27" ht="20">
      <c r="A122">
        <v>137</v>
      </c>
      <c r="B122" s="3" t="s">
        <v>17</v>
      </c>
      <c r="C122" s="25">
        <v>120</v>
      </c>
      <c r="D122" s="29">
        <v>40</v>
      </c>
      <c r="E122" t="s">
        <v>9</v>
      </c>
      <c r="F122" t="s">
        <v>114</v>
      </c>
      <c r="G122" s="23"/>
      <c r="J122" s="48">
        <v>1.3472900000000001</v>
      </c>
      <c r="K122" s="49">
        <v>0.92560500000000001</v>
      </c>
      <c r="L122" s="4">
        <v>0.165713</v>
      </c>
      <c r="M122" s="4">
        <v>0.28729900000000003</v>
      </c>
      <c r="N122" s="26">
        <v>3</v>
      </c>
      <c r="O122" s="4">
        <f t="shared" si="16"/>
        <v>0.14729000000000014</v>
      </c>
      <c r="P122" s="4">
        <f t="shared" si="17"/>
        <v>-0.86939499999999992</v>
      </c>
      <c r="Q122" s="4">
        <f t="shared" si="18"/>
        <v>-8.2869999999999888E-3</v>
      </c>
      <c r="R122" s="9">
        <f t="shared" si="19"/>
        <v>-1.1400999999999994E-2</v>
      </c>
      <c r="S122" s="5">
        <v>1.2</v>
      </c>
      <c r="W122" s="46"/>
      <c r="X122" s="47"/>
    </row>
    <row r="123" spans="1:27" ht="20">
      <c r="A123">
        <v>138</v>
      </c>
      <c r="B123" s="3" t="s">
        <v>17</v>
      </c>
      <c r="C123" s="25">
        <v>120</v>
      </c>
      <c r="D123" s="29">
        <v>40</v>
      </c>
      <c r="E123" t="s">
        <v>9</v>
      </c>
      <c r="F123" t="s">
        <v>114</v>
      </c>
      <c r="G123" s="23"/>
      <c r="J123" s="4">
        <v>1.2881400000000001</v>
      </c>
      <c r="K123" s="4">
        <v>1.7537199999999999</v>
      </c>
      <c r="L123" s="4">
        <v>0.176118</v>
      </c>
      <c r="M123" s="4">
        <v>0.28093099999999999</v>
      </c>
      <c r="N123" s="26">
        <v>4</v>
      </c>
      <c r="O123" s="4">
        <f t="shared" si="16"/>
        <v>8.8140000000000107E-2</v>
      </c>
      <c r="P123" s="4">
        <f t="shared" si="17"/>
        <v>-4.1279999999999983E-2</v>
      </c>
      <c r="Q123" s="4">
        <f t="shared" si="18"/>
        <v>2.1180000000000088E-3</v>
      </c>
      <c r="R123" s="9">
        <f t="shared" si="19"/>
        <v>-1.7769000000000035E-2</v>
      </c>
      <c r="S123" s="5">
        <v>1.2</v>
      </c>
      <c r="W123" s="46">
        <f t="shared" ref="W122:W123" si="21">IF(O123&lt;&gt;"", ABS(O123)*2 + ABS(P123)*1 + ABS(Q123)*3 + ABS(R123)*3, "")</f>
        <v>0.27722100000000033</v>
      </c>
      <c r="X123" s="47">
        <f t="array" ref="X123">IF(O123&lt;&gt;"",AVERAGE(ABS(O123:R123)),"")</f>
        <v>3.7326750000000034E-2</v>
      </c>
    </row>
    <row r="124" spans="1:27" ht="20">
      <c r="A124">
        <v>139</v>
      </c>
      <c r="B124" s="3" t="s">
        <v>17</v>
      </c>
      <c r="C124" s="25">
        <v>120</v>
      </c>
      <c r="D124" s="29">
        <v>40</v>
      </c>
      <c r="E124" t="s">
        <v>9</v>
      </c>
      <c r="F124" t="s">
        <v>114</v>
      </c>
      <c r="G124" s="23"/>
      <c r="J124" s="4">
        <v>1.2934000000000001</v>
      </c>
      <c r="K124" s="4">
        <v>1.7207399999999999</v>
      </c>
      <c r="L124" s="4">
        <v>0.17499500000000001</v>
      </c>
      <c r="M124" s="4">
        <v>0.28099600000000002</v>
      </c>
      <c r="N124" s="26">
        <v>4</v>
      </c>
      <c r="O124" s="4">
        <f t="shared" si="16"/>
        <v>9.340000000000015E-2</v>
      </c>
      <c r="P124" s="4">
        <f t="shared" si="17"/>
        <v>-7.4259999999999993E-2</v>
      </c>
      <c r="Q124" s="4">
        <f t="shared" si="18"/>
        <v>9.9500000000002364E-4</v>
      </c>
      <c r="R124" s="9">
        <f t="shared" si="19"/>
        <v>-1.7703999999999998E-2</v>
      </c>
      <c r="S124" s="5">
        <v>1.2</v>
      </c>
      <c r="W124" s="46">
        <f t="shared" si="20"/>
        <v>0.31715700000000036</v>
      </c>
      <c r="X124" s="47">
        <f t="array" ref="X124">IF(O124&lt;&gt;"",AVERAGE(ABS(O124:R124)),"")</f>
        <v>4.6589750000000041E-2</v>
      </c>
    </row>
    <row r="125" spans="1:27" ht="20">
      <c r="A125">
        <v>140</v>
      </c>
      <c r="B125" s="3" t="s">
        <v>17</v>
      </c>
      <c r="C125" s="25">
        <v>120</v>
      </c>
      <c r="D125" s="29">
        <v>40</v>
      </c>
      <c r="E125" t="s">
        <v>9</v>
      </c>
      <c r="F125" t="s">
        <v>114</v>
      </c>
      <c r="G125" s="23"/>
      <c r="J125" s="4">
        <v>1.2923</v>
      </c>
      <c r="K125" s="4">
        <v>1.7837700000000001</v>
      </c>
      <c r="L125" s="4">
        <v>0.16130800000000001</v>
      </c>
      <c r="M125" s="4">
        <v>0.28639900000000001</v>
      </c>
      <c r="N125" s="26">
        <v>4</v>
      </c>
      <c r="O125" s="4">
        <f t="shared" si="16"/>
        <v>9.2300000000000049E-2</v>
      </c>
      <c r="P125" s="4">
        <f t="shared" si="17"/>
        <v>-1.1229999999999851E-2</v>
      </c>
      <c r="Q125" s="4">
        <f t="shared" si="18"/>
        <v>-1.2691999999999981E-2</v>
      </c>
      <c r="R125" s="9">
        <f t="shared" si="19"/>
        <v>-1.2301000000000006E-2</v>
      </c>
      <c r="S125" s="5">
        <v>1.2</v>
      </c>
      <c r="W125" s="46">
        <f t="shared" si="20"/>
        <v>0.27080899999999991</v>
      </c>
      <c r="X125" s="47">
        <f t="array" ref="X125">IF(O125&lt;&gt;"",AVERAGE(ABS(O125:R125)),"")</f>
        <v>3.2130749999999972E-2</v>
      </c>
    </row>
    <row r="126" spans="1:27" ht="20">
      <c r="A126">
        <v>141</v>
      </c>
      <c r="B126" s="3" t="s">
        <v>17</v>
      </c>
      <c r="C126" s="25">
        <v>120</v>
      </c>
      <c r="D126" s="29">
        <v>40</v>
      </c>
      <c r="E126" t="s">
        <v>9</v>
      </c>
      <c r="F126" t="s">
        <v>114</v>
      </c>
      <c r="G126" s="23"/>
      <c r="J126" s="4">
        <v>1.29809</v>
      </c>
      <c r="K126" s="4">
        <v>1.7996000000000001</v>
      </c>
      <c r="L126" s="4">
        <v>0.177783</v>
      </c>
      <c r="M126" s="4">
        <v>0.26890999999999998</v>
      </c>
      <c r="N126" s="26">
        <v>4</v>
      </c>
      <c r="O126" s="4">
        <f t="shared" si="16"/>
        <v>9.8090000000000011E-2</v>
      </c>
      <c r="P126" s="4">
        <f t="shared" si="17"/>
        <v>4.6000000000001595E-3</v>
      </c>
      <c r="Q126" s="4">
        <f t="shared" si="18"/>
        <v>3.7830000000000086E-3</v>
      </c>
      <c r="R126" s="9">
        <f t="shared" si="19"/>
        <v>-2.9790000000000039E-2</v>
      </c>
      <c r="S126" s="5">
        <v>1.2</v>
      </c>
      <c r="W126" s="46">
        <f t="shared" si="20"/>
        <v>0.30149900000000029</v>
      </c>
      <c r="X126" s="47">
        <f t="array" ref="X126">IF(O126&lt;&gt;"",AVERAGE(ABS(O126:R126)),"")</f>
        <v>3.4065750000000054E-2</v>
      </c>
    </row>
    <row r="127" spans="1:27" ht="20">
      <c r="A127">
        <v>142</v>
      </c>
      <c r="B127" s="3" t="s">
        <v>17</v>
      </c>
      <c r="C127" s="25">
        <v>120</v>
      </c>
      <c r="D127" s="29">
        <v>40</v>
      </c>
      <c r="E127" t="s">
        <v>9</v>
      </c>
      <c r="F127" t="s">
        <v>114</v>
      </c>
      <c r="G127" s="23"/>
      <c r="J127" s="4">
        <v>1.2877099999999999</v>
      </c>
      <c r="K127" s="4">
        <v>1.71827</v>
      </c>
      <c r="L127" s="4">
        <v>0.16939899999999999</v>
      </c>
      <c r="M127" s="4">
        <v>0.28840500000000002</v>
      </c>
      <c r="N127" s="26">
        <v>4</v>
      </c>
      <c r="O127" s="4">
        <f t="shared" si="16"/>
        <v>8.7709999999999955E-2</v>
      </c>
      <c r="P127" s="4">
        <f t="shared" si="17"/>
        <v>-7.6729999999999965E-2</v>
      </c>
      <c r="Q127" s="4">
        <f t="shared" si="18"/>
        <v>-4.600999999999994E-3</v>
      </c>
      <c r="R127" s="9">
        <f t="shared" si="19"/>
        <v>-1.0294999999999999E-2</v>
      </c>
      <c r="S127" s="5">
        <v>1.2</v>
      </c>
      <c r="W127" s="46">
        <f t="shared" si="20"/>
        <v>0.29683799999999988</v>
      </c>
      <c r="X127" s="47">
        <f t="array" ref="X127">IF(O127&lt;&gt;"",AVERAGE(ABS(O127:R127)),"")</f>
        <v>4.4833999999999978E-2</v>
      </c>
      <c r="Y127" s="37">
        <f>AVERAGE(W115:W127)</f>
        <v>0.31078275000000016</v>
      </c>
      <c r="Z127" s="37">
        <f>AVERAGE(X115:X127)</f>
        <v>4.2160229166666681E-2</v>
      </c>
      <c r="AA127">
        <f>_xlfn.STDEV.P(X115:X127)</f>
        <v>6.8176510529488355E-3</v>
      </c>
    </row>
    <row r="128" spans="1:27" ht="20">
      <c r="A128">
        <v>145</v>
      </c>
      <c r="B128" s="3" t="s">
        <v>17</v>
      </c>
      <c r="C128" s="25">
        <v>120</v>
      </c>
      <c r="D128" s="29">
        <v>40</v>
      </c>
      <c r="E128" t="s">
        <v>9</v>
      </c>
      <c r="F128" t="s">
        <v>108</v>
      </c>
      <c r="G128" s="23"/>
      <c r="J128" s="4">
        <v>1.29897</v>
      </c>
      <c r="K128" s="4">
        <v>1.73072</v>
      </c>
      <c r="L128" s="4">
        <v>0.17222399999999999</v>
      </c>
      <c r="M128" s="4">
        <v>0.28410400000000002</v>
      </c>
      <c r="N128" s="26">
        <v>4</v>
      </c>
      <c r="O128" s="4">
        <f t="shared" si="16"/>
        <v>9.8970000000000002E-2</v>
      </c>
      <c r="P128" s="4">
        <f t="shared" si="17"/>
        <v>-6.4279999999999893E-2</v>
      </c>
      <c r="Q128" s="4">
        <f t="shared" si="18"/>
        <v>-1.7759999999999998E-3</v>
      </c>
      <c r="R128" s="9">
        <f t="shared" si="19"/>
        <v>-1.4595999999999998E-2</v>
      </c>
      <c r="S128" s="5">
        <v>1.2</v>
      </c>
      <c r="W128" s="46">
        <f t="shared" si="20"/>
        <v>0.31133599999999989</v>
      </c>
      <c r="X128" s="47">
        <f t="array" ref="X128">IF(O128&lt;&gt;"",AVERAGE(ABS(O128:R128)),"")</f>
        <v>4.4905499999999973E-2</v>
      </c>
    </row>
    <row r="129" spans="1:27" ht="20">
      <c r="A129">
        <v>146</v>
      </c>
      <c r="B129" s="3" t="s">
        <v>17</v>
      </c>
      <c r="C129" s="25">
        <v>120</v>
      </c>
      <c r="D129" s="29">
        <v>40</v>
      </c>
      <c r="E129" t="s">
        <v>9</v>
      </c>
      <c r="F129" t="s">
        <v>108</v>
      </c>
      <c r="G129" s="23"/>
      <c r="J129" s="4">
        <v>1.2980700000000001</v>
      </c>
      <c r="K129" s="4">
        <v>1.7577100000000001</v>
      </c>
      <c r="L129" s="4">
        <v>0.16653299999999999</v>
      </c>
      <c r="M129" s="4">
        <v>0.27785500000000002</v>
      </c>
      <c r="N129" s="26">
        <v>4</v>
      </c>
      <c r="O129" s="4">
        <f t="shared" si="16"/>
        <v>9.8070000000000102E-2</v>
      </c>
      <c r="P129" s="4">
        <f t="shared" si="17"/>
        <v>-3.7289999999999823E-2</v>
      </c>
      <c r="Q129" s="4">
        <f t="shared" si="18"/>
        <v>-7.4670000000000014E-3</v>
      </c>
      <c r="R129" s="9">
        <f t="shared" si="19"/>
        <v>-2.0845000000000002E-2</v>
      </c>
      <c r="S129" s="5">
        <v>1.2</v>
      </c>
      <c r="W129" s="46">
        <f t="shared" si="20"/>
        <v>0.31836600000000004</v>
      </c>
      <c r="X129" s="47">
        <f t="array" ref="X129">IF(O129&lt;&gt;"",AVERAGE(ABS(O129:R129)),"")</f>
        <v>4.0917999999999982E-2</v>
      </c>
    </row>
    <row r="130" spans="1:27" ht="20">
      <c r="A130">
        <v>147</v>
      </c>
      <c r="B130" s="3" t="s">
        <v>17</v>
      </c>
      <c r="C130" s="25">
        <v>120</v>
      </c>
      <c r="D130" s="29">
        <v>40</v>
      </c>
      <c r="E130" t="s">
        <v>9</v>
      </c>
      <c r="F130" t="s">
        <v>108</v>
      </c>
      <c r="G130" s="23"/>
      <c r="J130" s="4">
        <v>1.29373</v>
      </c>
      <c r="K130" s="4">
        <v>1.7577</v>
      </c>
      <c r="L130" s="4">
        <v>0.170735</v>
      </c>
      <c r="M130" s="4">
        <v>0.28618199999999999</v>
      </c>
      <c r="N130" s="26">
        <v>4</v>
      </c>
      <c r="O130" s="4">
        <f t="shared" si="16"/>
        <v>9.3730000000000091E-2</v>
      </c>
      <c r="P130" s="4">
        <f t="shared" si="17"/>
        <v>-3.7299999999999889E-2</v>
      </c>
      <c r="Q130" s="4">
        <f t="shared" si="18"/>
        <v>-3.2649999999999901E-3</v>
      </c>
      <c r="R130" s="9">
        <f t="shared" si="19"/>
        <v>-1.2518000000000029E-2</v>
      </c>
      <c r="S130" s="5">
        <v>1.2</v>
      </c>
      <c r="W130" s="46">
        <f t="shared" si="20"/>
        <v>0.27210900000000016</v>
      </c>
      <c r="X130" s="47">
        <f t="array" ref="X130">IF(O130&lt;&gt;"",AVERAGE(ABS(O130:R130)),"")</f>
        <v>3.670325E-2</v>
      </c>
    </row>
    <row r="131" spans="1:27" ht="20">
      <c r="A131">
        <v>148</v>
      </c>
      <c r="B131" s="3" t="s">
        <v>17</v>
      </c>
      <c r="C131" s="25">
        <v>120</v>
      </c>
      <c r="D131" s="29">
        <v>40</v>
      </c>
      <c r="E131" t="s">
        <v>9</v>
      </c>
      <c r="F131" t="s">
        <v>108</v>
      </c>
      <c r="G131" s="23"/>
      <c r="J131" s="4">
        <v>1.2927999999999999</v>
      </c>
      <c r="K131" s="4">
        <v>1.7218</v>
      </c>
      <c r="L131" s="4">
        <v>0.166517</v>
      </c>
      <c r="M131" s="4">
        <v>0.28842400000000001</v>
      </c>
      <c r="N131" s="26">
        <v>4</v>
      </c>
      <c r="O131" s="4">
        <f t="shared" si="16"/>
        <v>9.2799999999999994E-2</v>
      </c>
      <c r="P131" s="4">
        <f t="shared" si="17"/>
        <v>-7.3199999999999932E-2</v>
      </c>
      <c r="Q131" s="4">
        <f t="shared" si="18"/>
        <v>-7.4829999999999897E-3</v>
      </c>
      <c r="R131" s="9">
        <f t="shared" si="19"/>
        <v>-1.0276000000000007E-2</v>
      </c>
      <c r="S131" s="5">
        <v>1.2</v>
      </c>
      <c r="W131" s="46">
        <f t="shared" si="20"/>
        <v>0.31207699999999988</v>
      </c>
      <c r="X131" s="47">
        <f t="array" ref="X131">IF(O131&lt;&gt;"",AVERAGE(ABS(O131:R131)),"")</f>
        <v>4.5939749999999981E-2</v>
      </c>
    </row>
    <row r="132" spans="1:27" ht="20">
      <c r="A132">
        <v>149</v>
      </c>
      <c r="B132" s="3" t="s">
        <v>17</v>
      </c>
      <c r="C132" s="25">
        <v>120</v>
      </c>
      <c r="D132" s="29">
        <v>40</v>
      </c>
      <c r="E132" t="s">
        <v>9</v>
      </c>
      <c r="F132" t="s">
        <v>108</v>
      </c>
      <c r="G132" s="23"/>
      <c r="J132" s="4">
        <v>1.3005800000000001</v>
      </c>
      <c r="K132" s="4">
        <v>1.74196</v>
      </c>
      <c r="L132" s="4">
        <v>0.15684300000000001</v>
      </c>
      <c r="M132" s="4">
        <v>0.28803400000000001</v>
      </c>
      <c r="N132" s="26">
        <v>4</v>
      </c>
      <c r="O132" s="4">
        <f t="shared" si="16"/>
        <v>0.10058000000000011</v>
      </c>
      <c r="P132" s="4">
        <f t="shared" si="17"/>
        <v>-5.3039999999999976E-2</v>
      </c>
      <c r="Q132" s="4">
        <f t="shared" si="18"/>
        <v>-1.7156999999999978E-2</v>
      </c>
      <c r="R132" s="9">
        <f t="shared" si="19"/>
        <v>-1.0666000000000009E-2</v>
      </c>
      <c r="S132" s="5">
        <v>1.2</v>
      </c>
      <c r="W132" s="46">
        <f t="shared" si="20"/>
        <v>0.33766900000000016</v>
      </c>
      <c r="X132" s="47">
        <f t="array" ref="X132">IF(O132&lt;&gt;"",AVERAGE(ABS(O132:R132)),"")</f>
        <v>4.5360750000000019E-2</v>
      </c>
    </row>
    <row r="133" spans="1:27" ht="20">
      <c r="A133">
        <v>150</v>
      </c>
      <c r="B133" s="3" t="s">
        <v>17</v>
      </c>
      <c r="C133" s="25">
        <v>120</v>
      </c>
      <c r="D133" s="29">
        <v>40</v>
      </c>
      <c r="E133" t="s">
        <v>9</v>
      </c>
      <c r="F133" t="s">
        <v>108</v>
      </c>
      <c r="G133" s="23"/>
      <c r="J133" s="4">
        <v>1.2934600000000001</v>
      </c>
      <c r="K133" s="4">
        <v>1.71374</v>
      </c>
      <c r="L133" s="4">
        <v>0.176535</v>
      </c>
      <c r="M133" s="4">
        <v>0.28089769999999997</v>
      </c>
      <c r="N133" s="26">
        <v>4</v>
      </c>
      <c r="O133" s="4">
        <f t="shared" si="16"/>
        <v>9.3460000000000099E-2</v>
      </c>
      <c r="P133" s="4">
        <f t="shared" si="17"/>
        <v>-8.1259999999999888E-2</v>
      </c>
      <c r="Q133" s="4">
        <f t="shared" si="18"/>
        <v>2.5350000000000095E-3</v>
      </c>
      <c r="R133" s="9">
        <f t="shared" si="19"/>
        <v>-1.7802300000000049E-2</v>
      </c>
      <c r="S133" s="5">
        <v>1.2</v>
      </c>
      <c r="W133" s="46">
        <f t="shared" si="20"/>
        <v>0.32919190000000026</v>
      </c>
      <c r="X133" s="47">
        <f t="array" ref="X133">IF(O133&lt;&gt;"",AVERAGE(ABS(O133:R133)),"")</f>
        <v>4.8764325000000011E-2</v>
      </c>
    </row>
    <row r="134" spans="1:27" ht="20">
      <c r="A134">
        <v>151</v>
      </c>
      <c r="B134" s="3" t="s">
        <v>17</v>
      </c>
      <c r="C134" s="25">
        <v>120</v>
      </c>
      <c r="D134" s="29">
        <v>40</v>
      </c>
      <c r="E134" t="s">
        <v>9</v>
      </c>
      <c r="F134" t="s">
        <v>108</v>
      </c>
      <c r="G134" s="23"/>
      <c r="J134" s="4">
        <v>1.29555</v>
      </c>
      <c r="K134" s="4">
        <v>1.72458</v>
      </c>
      <c r="L134" s="4">
        <v>0.15706800000000001</v>
      </c>
      <c r="M134" s="4">
        <v>0.29455500000000001</v>
      </c>
      <c r="N134" s="26">
        <v>4</v>
      </c>
      <c r="O134" s="4">
        <f t="shared" si="16"/>
        <v>9.5550000000000024E-2</v>
      </c>
      <c r="P134" s="4">
        <f t="shared" si="17"/>
        <v>-7.0419999999999927E-2</v>
      </c>
      <c r="Q134" s="4">
        <f t="shared" si="18"/>
        <v>-1.6931999999999975E-2</v>
      </c>
      <c r="R134" s="9">
        <f t="shared" si="19"/>
        <v>-4.1450000000000098E-3</v>
      </c>
      <c r="S134" s="5">
        <v>1.2</v>
      </c>
      <c r="W134" s="46">
        <f t="shared" si="20"/>
        <v>0.32475099999999996</v>
      </c>
      <c r="X134" s="47">
        <f t="array" ref="X134">IF(O134&lt;&gt;"",AVERAGE(ABS(O134:R134)),"")</f>
        <v>4.6761749999999984E-2</v>
      </c>
    </row>
    <row r="135" spans="1:27" ht="20">
      <c r="A135">
        <v>152</v>
      </c>
      <c r="B135" s="3" t="s">
        <v>17</v>
      </c>
      <c r="C135" s="25">
        <v>120</v>
      </c>
      <c r="D135" s="29">
        <v>40</v>
      </c>
      <c r="E135" t="s">
        <v>9</v>
      </c>
      <c r="F135" t="s">
        <v>108</v>
      </c>
      <c r="G135" s="23"/>
      <c r="J135" s="4">
        <v>1.3027299999999999</v>
      </c>
      <c r="K135" s="4">
        <v>1.75349</v>
      </c>
      <c r="L135" s="4">
        <v>0.154141</v>
      </c>
      <c r="M135" s="4">
        <v>0.292991</v>
      </c>
      <c r="N135" s="26">
        <v>4</v>
      </c>
      <c r="O135" s="4">
        <f t="shared" si="16"/>
        <v>0.10272999999999999</v>
      </c>
      <c r="P135" s="4">
        <f t="shared" si="17"/>
        <v>-4.1509999999999936E-2</v>
      </c>
      <c r="Q135" s="4">
        <f t="shared" si="18"/>
        <v>-1.9858999999999988E-2</v>
      </c>
      <c r="R135" s="9">
        <f t="shared" si="19"/>
        <v>-5.7090000000000196E-3</v>
      </c>
      <c r="S135" s="5">
        <v>1.2</v>
      </c>
      <c r="W135" s="46">
        <f t="shared" si="20"/>
        <v>0.32367399999999996</v>
      </c>
      <c r="X135" s="47">
        <f t="array" ref="X135">IF(O135&lt;&gt;"",AVERAGE(ABS(O135:R135)),"")</f>
        <v>4.2451999999999983E-2</v>
      </c>
    </row>
    <row r="136" spans="1:27" ht="20">
      <c r="A136">
        <v>153</v>
      </c>
      <c r="B136" s="3" t="s">
        <v>17</v>
      </c>
      <c r="C136" s="25">
        <v>120</v>
      </c>
      <c r="D136" s="29">
        <v>40</v>
      </c>
      <c r="E136" t="s">
        <v>9</v>
      </c>
      <c r="F136" t="s">
        <v>108</v>
      </c>
      <c r="G136" s="23"/>
      <c r="J136" s="4">
        <v>1.2945599999999999</v>
      </c>
      <c r="K136" s="4">
        <v>1.7671600000000001</v>
      </c>
      <c r="L136" s="4">
        <v>0.17782999999999999</v>
      </c>
      <c r="M136" s="4">
        <v>0.28037099999999998</v>
      </c>
      <c r="N136" s="26">
        <v>4</v>
      </c>
      <c r="O136" s="4">
        <f t="shared" si="16"/>
        <v>9.4559999999999977E-2</v>
      </c>
      <c r="P136" s="4">
        <f t="shared" si="17"/>
        <v>-2.7839999999999865E-2</v>
      </c>
      <c r="Q136" s="4">
        <f t="shared" si="18"/>
        <v>3.8300000000000001E-3</v>
      </c>
      <c r="R136" s="9">
        <f t="shared" si="19"/>
        <v>-1.832900000000004E-2</v>
      </c>
      <c r="S136" s="5">
        <v>1.2</v>
      </c>
      <c r="W136" s="46">
        <f t="shared" si="20"/>
        <v>0.28343699999999994</v>
      </c>
      <c r="X136" s="47">
        <f t="array" ref="X136">IF(O136&lt;&gt;"",AVERAGE(ABS(O136:R136)),"")</f>
        <v>3.6139749999999971E-2</v>
      </c>
    </row>
    <row r="137" spans="1:27" ht="20">
      <c r="A137">
        <v>154</v>
      </c>
      <c r="B137" s="3" t="s">
        <v>17</v>
      </c>
      <c r="C137" s="25">
        <v>120</v>
      </c>
      <c r="D137" s="29">
        <v>40</v>
      </c>
      <c r="E137" t="s">
        <v>9</v>
      </c>
      <c r="F137" t="s">
        <v>108</v>
      </c>
      <c r="G137" s="23"/>
      <c r="J137" s="4">
        <v>1.2891300000000001</v>
      </c>
      <c r="K137" s="4">
        <v>1.74726</v>
      </c>
      <c r="L137" s="4">
        <v>0.17238000000000001</v>
      </c>
      <c r="M137" s="4">
        <v>0.28716700000000001</v>
      </c>
      <c r="N137" s="26">
        <v>4</v>
      </c>
      <c r="O137" s="4">
        <f t="shared" si="16"/>
        <v>8.9130000000000154E-2</v>
      </c>
      <c r="P137" s="4">
        <f t="shared" si="17"/>
        <v>-4.7739999999999894E-2</v>
      </c>
      <c r="Q137" s="4">
        <f t="shared" si="18"/>
        <v>-1.6199999999999826E-3</v>
      </c>
      <c r="R137" s="9">
        <f t="shared" si="19"/>
        <v>-1.1533000000000015E-2</v>
      </c>
      <c r="S137" s="5">
        <v>1.2</v>
      </c>
      <c r="W137" s="46">
        <f t="shared" si="20"/>
        <v>0.26545900000000022</v>
      </c>
      <c r="X137" s="47">
        <f t="array" ref="X137">IF(O137&lt;&gt;"",AVERAGE(ABS(O137:R137)),"")</f>
        <v>3.7505750000000011E-2</v>
      </c>
    </row>
    <row r="138" spans="1:27" ht="20">
      <c r="A138">
        <v>155</v>
      </c>
      <c r="B138" s="3" t="s">
        <v>17</v>
      </c>
      <c r="C138" s="25">
        <v>120</v>
      </c>
      <c r="D138" s="29">
        <v>40</v>
      </c>
      <c r="E138" t="s">
        <v>9</v>
      </c>
      <c r="F138" t="s">
        <v>108</v>
      </c>
      <c r="G138" s="23"/>
      <c r="J138" s="4">
        <v>1.2974699999999999</v>
      </c>
      <c r="K138" s="4">
        <v>1.728</v>
      </c>
      <c r="L138" s="4">
        <v>0.17744799999999999</v>
      </c>
      <c r="M138" s="4">
        <v>0.28133999999999998</v>
      </c>
      <c r="N138" s="26">
        <v>4</v>
      </c>
      <c r="O138" s="4">
        <f t="shared" si="16"/>
        <v>9.7469999999999946E-2</v>
      </c>
      <c r="P138" s="4">
        <f t="shared" si="17"/>
        <v>-6.6999999999999948E-2</v>
      </c>
      <c r="Q138" s="4">
        <f t="shared" si="18"/>
        <v>3.4480000000000066E-3</v>
      </c>
      <c r="R138" s="9">
        <f t="shared" si="19"/>
        <v>-1.7360000000000042E-2</v>
      </c>
      <c r="S138" s="5">
        <v>1.2</v>
      </c>
      <c r="W138" s="46">
        <f t="shared" si="20"/>
        <v>0.32436399999999999</v>
      </c>
      <c r="X138" s="47">
        <f t="array" ref="X138">IF(O138&lt;&gt;"",AVERAGE(ABS(O138:R138)),"")</f>
        <v>4.6319499999999986E-2</v>
      </c>
    </row>
    <row r="139" spans="1:27" ht="20">
      <c r="A139">
        <v>156</v>
      </c>
      <c r="B139" s="3" t="s">
        <v>17</v>
      </c>
      <c r="C139" s="25">
        <v>120</v>
      </c>
      <c r="D139" s="29">
        <v>40</v>
      </c>
      <c r="E139" t="s">
        <v>9</v>
      </c>
      <c r="F139" t="s">
        <v>108</v>
      </c>
      <c r="G139" s="23"/>
      <c r="J139" s="4">
        <v>1.2910200000000001</v>
      </c>
      <c r="K139" s="4">
        <v>1.7459</v>
      </c>
      <c r="L139" s="4">
        <v>0.177314</v>
      </c>
      <c r="M139" s="4">
        <v>0.28173199999999998</v>
      </c>
      <c r="N139" s="26">
        <v>4</v>
      </c>
      <c r="O139" s="4">
        <f t="shared" si="16"/>
        <v>9.1020000000000101E-2</v>
      </c>
      <c r="P139" s="4">
        <f t="shared" si="17"/>
        <v>-4.9099999999999921E-2</v>
      </c>
      <c r="Q139" s="4">
        <f t="shared" si="18"/>
        <v>3.3140000000000114E-3</v>
      </c>
      <c r="R139" s="9">
        <f t="shared" si="19"/>
        <v>-1.6968000000000039E-2</v>
      </c>
      <c r="S139" s="5">
        <v>1.2</v>
      </c>
      <c r="W139" s="46">
        <f t="shared" si="20"/>
        <v>0.2919860000000003</v>
      </c>
      <c r="X139" s="47">
        <f t="array" ref="X139">IF(O139&lt;&gt;"",AVERAGE(ABS(O139:R139)),"")</f>
        <v>4.0100500000000018E-2</v>
      </c>
    </row>
    <row r="140" spans="1:27" ht="20">
      <c r="A140">
        <v>157</v>
      </c>
      <c r="B140" s="3" t="s">
        <v>17</v>
      </c>
      <c r="C140" s="25">
        <v>120</v>
      </c>
      <c r="D140" s="29">
        <v>40</v>
      </c>
      <c r="E140" t="s">
        <v>9</v>
      </c>
      <c r="F140" t="s">
        <v>108</v>
      </c>
      <c r="G140" s="23"/>
      <c r="J140" s="4">
        <v>1.2952399999999999</v>
      </c>
      <c r="K140" s="4">
        <v>1.7428399999999999</v>
      </c>
      <c r="L140" s="4">
        <v>0.175429</v>
      </c>
      <c r="M140" s="4">
        <v>0.28009299999999998</v>
      </c>
      <c r="N140" s="26">
        <v>4</v>
      </c>
      <c r="O140" s="4">
        <f t="shared" si="16"/>
        <v>9.5239999999999991E-2</v>
      </c>
      <c r="P140" s="4">
        <f t="shared" si="17"/>
        <v>-5.2159999999999984E-2</v>
      </c>
      <c r="Q140" s="4">
        <f t="shared" si="18"/>
        <v>1.4290000000000136E-3</v>
      </c>
      <c r="R140" s="9">
        <f t="shared" si="19"/>
        <v>-1.860700000000004E-2</v>
      </c>
      <c r="S140" s="5">
        <v>1.2</v>
      </c>
      <c r="W140" s="46">
        <f t="shared" si="20"/>
        <v>0.30274800000000013</v>
      </c>
      <c r="X140" s="47">
        <f t="array" ref="X140">IF(O140&lt;&gt;"",AVERAGE(ABS(O140:R140)),"")</f>
        <v>4.1859000000000007E-2</v>
      </c>
      <c r="Y140" s="37">
        <f>AVERAGE(W128:W140)</f>
        <v>0.30747445384615391</v>
      </c>
      <c r="Z140" s="37">
        <f>AVERAGE(X128:X140)</f>
        <v>4.2594601923076916E-2</v>
      </c>
      <c r="AA140">
        <f>_xlfn.STDEV.P(X128:X140)</f>
        <v>3.9744361092107425E-3</v>
      </c>
    </row>
    <row r="141" spans="1:27" ht="20">
      <c r="A141">
        <v>160</v>
      </c>
      <c r="B141" s="3" t="s">
        <v>17</v>
      </c>
      <c r="C141" s="25">
        <v>120</v>
      </c>
      <c r="D141" s="29">
        <v>40</v>
      </c>
      <c r="E141" t="s">
        <v>9</v>
      </c>
      <c r="F141" t="s">
        <v>109</v>
      </c>
      <c r="G141" s="23"/>
      <c r="J141" s="4">
        <v>1.3071900000000001</v>
      </c>
      <c r="K141" s="4">
        <v>1.6899500000000001</v>
      </c>
      <c r="L141" s="4">
        <v>0.16003200000000001</v>
      </c>
      <c r="M141" s="4">
        <v>0.28877700000000001</v>
      </c>
      <c r="N141" s="26">
        <v>4</v>
      </c>
      <c r="O141" s="4">
        <f t="shared" si="16"/>
        <v>0.10719000000000012</v>
      </c>
      <c r="P141" s="4">
        <f t="shared" si="17"/>
        <v>-0.10504999999999987</v>
      </c>
      <c r="Q141" s="4">
        <f t="shared" si="18"/>
        <v>-1.396799999999998E-2</v>
      </c>
      <c r="R141" s="9">
        <f t="shared" si="19"/>
        <v>-9.9230000000000151E-3</v>
      </c>
      <c r="S141" s="5">
        <v>1.2</v>
      </c>
      <c r="W141" s="46">
        <f t="shared" si="20"/>
        <v>0.39110300000000009</v>
      </c>
      <c r="X141" s="47">
        <f t="array" ref="X141">IF(O141&lt;&gt;"",AVERAGE(ABS(O141:R141)),"")</f>
        <v>5.9032749999999995E-2</v>
      </c>
    </row>
    <row r="142" spans="1:27" ht="20">
      <c r="A142">
        <v>161</v>
      </c>
      <c r="B142" s="3" t="s">
        <v>17</v>
      </c>
      <c r="C142" s="25">
        <v>120</v>
      </c>
      <c r="D142" s="29">
        <v>40</v>
      </c>
      <c r="E142" t="s">
        <v>9</v>
      </c>
      <c r="F142" t="s">
        <v>109</v>
      </c>
      <c r="G142" s="23"/>
      <c r="J142" s="4">
        <v>1.2949299999999999</v>
      </c>
      <c r="K142" s="4">
        <v>1.7477</v>
      </c>
      <c r="L142" s="4">
        <v>0.178596</v>
      </c>
      <c r="M142" s="4">
        <v>0.28043400000000002</v>
      </c>
      <c r="N142" s="26">
        <v>4</v>
      </c>
      <c r="O142" s="4">
        <f t="shared" si="16"/>
        <v>9.4929999999999959E-2</v>
      </c>
      <c r="P142" s="4">
        <f t="shared" si="17"/>
        <v>-4.7299999999999898E-2</v>
      </c>
      <c r="Q142" s="4">
        <f t="shared" si="18"/>
        <v>4.5960000000000167E-3</v>
      </c>
      <c r="R142" s="9">
        <f t="shared" si="19"/>
        <v>-1.8266000000000004E-2</v>
      </c>
      <c r="S142" s="5">
        <v>1.2</v>
      </c>
      <c r="W142" s="46">
        <f t="shared" si="20"/>
        <v>0.30574599999999985</v>
      </c>
      <c r="X142" s="47">
        <f t="array" ref="X142">IF(O142&lt;&gt;"",AVERAGE(ABS(O142:R142)),"")</f>
        <v>4.1272999999999969E-2</v>
      </c>
    </row>
    <row r="143" spans="1:27" ht="20">
      <c r="A143">
        <v>162</v>
      </c>
      <c r="B143" s="3" t="s">
        <v>17</v>
      </c>
      <c r="C143" s="25">
        <v>120</v>
      </c>
      <c r="D143" s="29">
        <v>40</v>
      </c>
      <c r="E143" t="s">
        <v>9</v>
      </c>
      <c r="F143" t="s">
        <v>109</v>
      </c>
      <c r="G143" s="23"/>
      <c r="J143" s="4">
        <v>1.3065899999999999</v>
      </c>
      <c r="K143" s="4">
        <v>1.7246300000000001</v>
      </c>
      <c r="L143" s="4">
        <v>0.161694</v>
      </c>
      <c r="M143" s="4">
        <v>0.28385199999999999</v>
      </c>
      <c r="N143" s="26">
        <v>4</v>
      </c>
      <c r="O143" s="4">
        <f t="shared" si="16"/>
        <v>0.10658999999999996</v>
      </c>
      <c r="P143" s="4">
        <f t="shared" si="17"/>
        <v>-7.0369999999999822E-2</v>
      </c>
      <c r="Q143" s="4">
        <f t="shared" si="18"/>
        <v>-1.2305999999999984E-2</v>
      </c>
      <c r="R143" s="9">
        <f t="shared" si="19"/>
        <v>-1.4848000000000028E-2</v>
      </c>
      <c r="S143" s="5">
        <v>1.2</v>
      </c>
      <c r="W143" s="46">
        <f t="shared" si="20"/>
        <v>0.36501199999999978</v>
      </c>
      <c r="X143" s="47">
        <f t="array" ref="X143">IF(O143&lt;&gt;"",AVERAGE(ABS(O143:R143)),"")</f>
        <v>5.1028499999999949E-2</v>
      </c>
    </row>
    <row r="144" spans="1:27" ht="20">
      <c r="A144">
        <v>163</v>
      </c>
      <c r="B144" s="3" t="s">
        <v>17</v>
      </c>
      <c r="C144" s="25">
        <v>120</v>
      </c>
      <c r="D144" s="29">
        <v>40</v>
      </c>
      <c r="E144" t="s">
        <v>9</v>
      </c>
      <c r="F144" t="s">
        <v>109</v>
      </c>
      <c r="G144" s="23"/>
      <c r="J144" s="4">
        <v>1.2944100000000001</v>
      </c>
      <c r="K144" s="4">
        <v>1.7460500000000001</v>
      </c>
      <c r="L144" s="4">
        <v>0.170685</v>
      </c>
      <c r="M144" s="4">
        <v>0.280163</v>
      </c>
      <c r="N144" s="26">
        <v>4</v>
      </c>
      <c r="O144" s="4">
        <f t="shared" si="16"/>
        <v>9.4410000000000105E-2</v>
      </c>
      <c r="P144" s="4">
        <f t="shared" si="17"/>
        <v>-4.8949999999999827E-2</v>
      </c>
      <c r="Q144" s="4">
        <f t="shared" si="18"/>
        <v>-3.3149999999999846E-3</v>
      </c>
      <c r="R144" s="9">
        <f t="shared" si="19"/>
        <v>-1.8537000000000026E-2</v>
      </c>
      <c r="S144" s="5">
        <v>1.2</v>
      </c>
      <c r="W144" s="46">
        <f t="shared" si="20"/>
        <v>0.3033260000000001</v>
      </c>
      <c r="X144" s="47">
        <f t="array" ref="X144">IF(O144&lt;&gt;"",AVERAGE(ABS(O144:R144)),"")</f>
        <v>4.1302999999999986E-2</v>
      </c>
    </row>
    <row r="145" spans="1:27" ht="20">
      <c r="A145">
        <v>164</v>
      </c>
      <c r="B145" s="3" t="s">
        <v>17</v>
      </c>
      <c r="C145" s="25">
        <v>120</v>
      </c>
      <c r="D145" s="29">
        <v>40</v>
      </c>
      <c r="E145" t="s">
        <v>9</v>
      </c>
      <c r="F145" t="s">
        <v>109</v>
      </c>
      <c r="G145" s="23"/>
      <c r="J145" s="4">
        <v>1.7511399999999999</v>
      </c>
      <c r="K145" s="4">
        <v>1.7511399999999999</v>
      </c>
      <c r="L145" s="4">
        <v>0.161715</v>
      </c>
      <c r="M145" s="4">
        <v>0.29009299999999999</v>
      </c>
      <c r="N145" s="26">
        <v>4</v>
      </c>
      <c r="O145" s="4">
        <f t="shared" si="16"/>
        <v>0.55113999999999996</v>
      </c>
      <c r="P145" s="4">
        <f t="shared" si="17"/>
        <v>-4.386000000000001E-2</v>
      </c>
      <c r="Q145" s="4">
        <f t="shared" si="18"/>
        <v>-1.228499999999999E-2</v>
      </c>
      <c r="R145" s="9">
        <f t="shared" si="19"/>
        <v>-8.6070000000000313E-3</v>
      </c>
      <c r="S145" s="5">
        <v>1.2</v>
      </c>
      <c r="W145" s="46">
        <f t="shared" si="20"/>
        <v>1.2088160000000001</v>
      </c>
      <c r="X145" s="47">
        <f t="array" ref="X145">IF(O145&lt;&gt;"",AVERAGE(ABS(O145:R145)),"")</f>
        <v>0.153973</v>
      </c>
    </row>
    <row r="146" spans="1:27" ht="20">
      <c r="A146">
        <v>165</v>
      </c>
      <c r="B146" s="3" t="s">
        <v>17</v>
      </c>
      <c r="C146" s="25">
        <v>120</v>
      </c>
      <c r="D146" s="29">
        <v>40</v>
      </c>
      <c r="E146" t="s">
        <v>9</v>
      </c>
      <c r="F146" t="s">
        <v>109</v>
      </c>
      <c r="G146" s="23"/>
      <c r="J146" s="4">
        <v>1.29687</v>
      </c>
      <c r="K146" s="4">
        <v>1.7254499999999999</v>
      </c>
      <c r="L146" s="4">
        <v>0.163468</v>
      </c>
      <c r="M146" s="4">
        <v>0.28992400000000002</v>
      </c>
      <c r="N146" s="26">
        <v>4</v>
      </c>
      <c r="O146" s="4">
        <f t="shared" si="16"/>
        <v>9.6870000000000012E-2</v>
      </c>
      <c r="P146" s="4">
        <f t="shared" si="17"/>
        <v>-6.9550000000000001E-2</v>
      </c>
      <c r="Q146" s="4">
        <f t="shared" si="18"/>
        <v>-1.0531999999999986E-2</v>
      </c>
      <c r="R146" s="9">
        <f t="shared" si="19"/>
        <v>-8.776000000000006E-3</v>
      </c>
      <c r="S146" s="5">
        <v>1.2</v>
      </c>
      <c r="W146" s="46">
        <f t="shared" si="20"/>
        <v>0.321214</v>
      </c>
      <c r="X146" s="47">
        <f t="array" ref="X146">IF(O146&lt;&gt;"",AVERAGE(ABS(O146:R146)),"")</f>
        <v>4.6432000000000001E-2</v>
      </c>
    </row>
    <row r="147" spans="1:27" ht="20">
      <c r="A147">
        <v>166</v>
      </c>
      <c r="B147" s="3" t="s">
        <v>17</v>
      </c>
      <c r="C147" s="25">
        <v>120</v>
      </c>
      <c r="D147" s="29">
        <v>40</v>
      </c>
      <c r="E147" t="s">
        <v>9</v>
      </c>
      <c r="F147" t="s">
        <v>109</v>
      </c>
      <c r="G147" s="23"/>
      <c r="J147" s="4">
        <v>1.32003</v>
      </c>
      <c r="K147" s="4">
        <v>1.7205699999999999</v>
      </c>
      <c r="L147" s="4">
        <v>0.16045499999999999</v>
      </c>
      <c r="M147" s="4">
        <v>0.28751399999999999</v>
      </c>
      <c r="N147" s="26">
        <v>4</v>
      </c>
      <c r="O147" s="4">
        <f t="shared" si="16"/>
        <v>0.12003000000000008</v>
      </c>
      <c r="P147" s="4">
        <f t="shared" si="17"/>
        <v>-7.4429999999999996E-2</v>
      </c>
      <c r="Q147" s="4">
        <f t="shared" si="18"/>
        <v>-1.3545000000000001E-2</v>
      </c>
      <c r="R147" s="9">
        <f t="shared" si="19"/>
        <v>-1.1186000000000029E-2</v>
      </c>
      <c r="S147" s="5">
        <v>1.2</v>
      </c>
      <c r="W147" s="46">
        <f t="shared" si="20"/>
        <v>0.38868300000000022</v>
      </c>
      <c r="X147" s="47">
        <f t="array" ref="X147">IF(O147&lt;&gt;"",AVERAGE(ABS(O147:R147)),"")</f>
        <v>5.4797750000000027E-2</v>
      </c>
    </row>
    <row r="148" spans="1:27" ht="20">
      <c r="A148">
        <v>167</v>
      </c>
      <c r="B148" s="3" t="s">
        <v>17</v>
      </c>
      <c r="C148" s="25">
        <v>120</v>
      </c>
      <c r="D148" s="29">
        <v>40</v>
      </c>
      <c r="E148" t="s">
        <v>9</v>
      </c>
      <c r="F148" t="s">
        <v>109</v>
      </c>
      <c r="G148" s="23"/>
      <c r="J148" s="4">
        <v>1.28803</v>
      </c>
      <c r="K148" s="4">
        <v>1.72583</v>
      </c>
      <c r="L148" s="4">
        <v>0.16621900000000001</v>
      </c>
      <c r="M148" s="4">
        <v>0.288997</v>
      </c>
      <c r="N148" s="26">
        <v>4</v>
      </c>
      <c r="O148" s="4">
        <f t="shared" si="16"/>
        <v>8.8030000000000053E-2</v>
      </c>
      <c r="P148" s="4">
        <f t="shared" si="17"/>
        <v>-6.9169999999999954E-2</v>
      </c>
      <c r="Q148" s="4">
        <f t="shared" si="18"/>
        <v>-7.7809999999999824E-3</v>
      </c>
      <c r="R148" s="9">
        <f t="shared" si="19"/>
        <v>-9.7030000000000172E-3</v>
      </c>
      <c r="S148" s="5">
        <v>1.2</v>
      </c>
      <c r="W148" s="46">
        <f t="shared" si="20"/>
        <v>0.29768200000000006</v>
      </c>
      <c r="X148" s="47">
        <f t="array" ref="X148">IF(O148&lt;&gt;"",AVERAGE(ABS(O148:R148)),"")</f>
        <v>4.3671000000000001E-2</v>
      </c>
    </row>
    <row r="149" spans="1:27" ht="20">
      <c r="A149">
        <v>168</v>
      </c>
      <c r="B149" s="3" t="s">
        <v>17</v>
      </c>
      <c r="C149" s="25">
        <v>120</v>
      </c>
      <c r="D149" s="29">
        <v>40</v>
      </c>
      <c r="E149" t="s">
        <v>9</v>
      </c>
      <c r="F149" t="s">
        <v>109</v>
      </c>
      <c r="G149" s="23"/>
      <c r="J149" s="4">
        <v>1.2919400000000001</v>
      </c>
      <c r="K149" s="4">
        <v>1.7523599999999999</v>
      </c>
      <c r="L149" s="4">
        <v>0.17774400000000001</v>
      </c>
      <c r="M149" s="4">
        <v>0.27526600000000001</v>
      </c>
      <c r="N149" s="26">
        <v>4</v>
      </c>
      <c r="O149" s="4">
        <f t="shared" si="16"/>
        <v>9.1940000000000133E-2</v>
      </c>
      <c r="P149" s="4">
        <f t="shared" si="17"/>
        <v>-4.2640000000000011E-2</v>
      </c>
      <c r="Q149" s="4">
        <f t="shared" si="18"/>
        <v>3.7440000000000251E-3</v>
      </c>
      <c r="R149" s="9">
        <f t="shared" si="19"/>
        <v>-2.343400000000001E-2</v>
      </c>
      <c r="S149" s="5">
        <v>1.2</v>
      </c>
      <c r="W149" s="46">
        <f t="shared" si="20"/>
        <v>0.30805400000000038</v>
      </c>
      <c r="X149" s="47">
        <f t="array" ref="X149">IF(O149&lt;&gt;"",AVERAGE(ABS(O149:R149)),"")</f>
        <v>4.0439500000000045E-2</v>
      </c>
    </row>
    <row r="150" spans="1:27" ht="20">
      <c r="A150">
        <v>169</v>
      </c>
      <c r="B150" s="3" t="s">
        <v>17</v>
      </c>
      <c r="C150" s="25">
        <v>120</v>
      </c>
      <c r="D150" s="29">
        <v>40</v>
      </c>
      <c r="E150" t="s">
        <v>9</v>
      </c>
      <c r="F150" t="s">
        <v>109</v>
      </c>
      <c r="G150" s="23"/>
      <c r="J150" s="4">
        <v>1.3061799999999999</v>
      </c>
      <c r="K150" s="4">
        <v>1.7244999999999999</v>
      </c>
      <c r="L150" s="4">
        <v>0.15335399999999999</v>
      </c>
      <c r="M150" s="4">
        <v>0.294489</v>
      </c>
      <c r="N150" s="26">
        <v>4</v>
      </c>
      <c r="O150" s="4">
        <f t="shared" si="16"/>
        <v>0.10617999999999994</v>
      </c>
      <c r="P150" s="4">
        <f t="shared" si="17"/>
        <v>-7.0500000000000007E-2</v>
      </c>
      <c r="Q150" s="4">
        <f t="shared" si="18"/>
        <v>-2.0645999999999998E-2</v>
      </c>
      <c r="R150" s="9">
        <f t="shared" si="19"/>
        <v>-4.2110000000000203E-3</v>
      </c>
      <c r="S150" s="5">
        <v>1.2</v>
      </c>
      <c r="W150" s="46">
        <f t="shared" si="20"/>
        <v>0.35743099999999994</v>
      </c>
      <c r="X150" s="47">
        <f t="array" ref="X150">IF(O150&lt;&gt;"",AVERAGE(ABS(O150:R150)),"")</f>
        <v>5.0384249999999992E-2</v>
      </c>
    </row>
    <row r="151" spans="1:27" ht="20">
      <c r="A151">
        <v>170</v>
      </c>
      <c r="B151" s="3" t="s">
        <v>17</v>
      </c>
      <c r="C151" s="25">
        <v>120</v>
      </c>
      <c r="D151" s="29">
        <v>40</v>
      </c>
      <c r="E151" t="s">
        <v>9</v>
      </c>
      <c r="F151" t="s">
        <v>109</v>
      </c>
      <c r="G151" s="23"/>
      <c r="J151" s="4">
        <v>1.29992</v>
      </c>
      <c r="K151" s="4">
        <v>1.7632699999999999</v>
      </c>
      <c r="L151" s="4">
        <v>0.16175100000000001</v>
      </c>
      <c r="M151" s="4">
        <v>0.29048200000000002</v>
      </c>
      <c r="N151" s="26">
        <v>4</v>
      </c>
      <c r="O151" s="4">
        <f t="shared" si="16"/>
        <v>9.9920000000000009E-2</v>
      </c>
      <c r="P151" s="4">
        <f t="shared" si="17"/>
        <v>-3.1730000000000036E-2</v>
      </c>
      <c r="Q151" s="4">
        <f t="shared" si="18"/>
        <v>-1.2248999999999982E-2</v>
      </c>
      <c r="R151" s="9">
        <f t="shared" si="19"/>
        <v>-8.2180000000000031E-3</v>
      </c>
      <c r="S151" s="5">
        <v>1.2</v>
      </c>
      <c r="W151" s="46">
        <f t="shared" si="20"/>
        <v>0.29297100000000004</v>
      </c>
      <c r="X151" s="47">
        <f t="array" ref="X151">IF(O151&lt;&gt;"",AVERAGE(ABS(O151:R151)),"")</f>
        <v>3.8029250000000007E-2</v>
      </c>
    </row>
    <row r="152" spans="1:27" ht="20">
      <c r="A152">
        <v>171</v>
      </c>
      <c r="B152" s="3" t="s">
        <v>17</v>
      </c>
      <c r="C152" s="25">
        <v>120</v>
      </c>
      <c r="D152" s="29">
        <v>40</v>
      </c>
      <c r="E152" t="s">
        <v>9</v>
      </c>
      <c r="F152" t="s">
        <v>109</v>
      </c>
      <c r="G152" s="23"/>
      <c r="J152" s="4">
        <v>1.29932</v>
      </c>
      <c r="K152" s="4">
        <v>1.8137000000000001</v>
      </c>
      <c r="L152" s="4">
        <v>0.179976</v>
      </c>
      <c r="M152" s="4">
        <v>0.280414</v>
      </c>
      <c r="N152" s="26">
        <v>4</v>
      </c>
      <c r="O152" s="4">
        <f t="shared" ref="O152:O166" si="22">IF(AND(S152&lt;&gt;"",J152&lt;&gt;""),J152-S152,"")</f>
        <v>9.9320000000000075E-2</v>
      </c>
      <c r="P152" s="4">
        <f t="shared" ref="P152:P166" si="23">IF(K152&lt;&gt;"",K152-$T$5,"")</f>
        <v>1.8700000000000161E-2</v>
      </c>
      <c r="Q152" s="4">
        <f t="shared" ref="Q152:Q166" si="24">IF(L152&lt;&gt;"",L152-$U$5,"")</f>
        <v>5.9760000000000091E-3</v>
      </c>
      <c r="R152" s="9">
        <f t="shared" ref="R152:R166" si="25">IF(M152&lt;&gt;"",M152-$V$5,"")</f>
        <v>-1.8286000000000024E-2</v>
      </c>
      <c r="S152" s="5">
        <v>1.2</v>
      </c>
      <c r="W152" s="46">
        <f t="shared" ref="W152:W166" si="26">IF(O152&lt;&gt;"", ABS(O152)*2 + ABS(P152)*1 + ABS(Q152)*3 + ABS(R152)*3, "")</f>
        <v>0.29012600000000044</v>
      </c>
      <c r="X152" s="47">
        <f t="array" ref="X152">IF(O152&lt;&gt;"",AVERAGE(ABS(O152:R152)),"")</f>
        <v>3.5570500000000067E-2</v>
      </c>
    </row>
    <row r="153" spans="1:27" ht="20">
      <c r="A153">
        <v>172</v>
      </c>
      <c r="B153" s="3" t="s">
        <v>17</v>
      </c>
      <c r="C153" s="25">
        <v>120</v>
      </c>
      <c r="D153" s="29">
        <v>40</v>
      </c>
      <c r="E153" t="s">
        <v>9</v>
      </c>
      <c r="F153" t="s">
        <v>109</v>
      </c>
      <c r="G153" s="23"/>
      <c r="J153" s="4">
        <v>1.2941100000000001</v>
      </c>
      <c r="K153" s="4">
        <v>1.75265</v>
      </c>
      <c r="L153" s="4">
        <v>0.17916699999999999</v>
      </c>
      <c r="M153" s="4">
        <v>0.28092899999999998</v>
      </c>
      <c r="N153" s="26">
        <v>4</v>
      </c>
      <c r="O153" s="4">
        <f t="shared" si="22"/>
        <v>9.4110000000000138E-2</v>
      </c>
      <c r="P153" s="4">
        <f t="shared" si="23"/>
        <v>-4.2349999999999888E-2</v>
      </c>
      <c r="Q153" s="4">
        <f t="shared" si="24"/>
        <v>5.1670000000000049E-3</v>
      </c>
      <c r="R153" s="9">
        <f t="shared" si="25"/>
        <v>-1.7771000000000037E-2</v>
      </c>
      <c r="S153" s="5">
        <v>1.2</v>
      </c>
      <c r="W153" s="46">
        <f t="shared" si="26"/>
        <v>0.29938400000000032</v>
      </c>
      <c r="X153" s="47">
        <f t="array" ref="X153">IF(O153&lt;&gt;"",AVERAGE(ABS(O153:R153)),"")</f>
        <v>3.9849500000000017E-2</v>
      </c>
      <c r="Y153" s="37">
        <f>AVERAGE(W141:W153)</f>
        <v>0.39458061538461553</v>
      </c>
      <c r="Z153" s="37">
        <f>AVERAGE(X141:X153)</f>
        <v>5.3521846153846156E-2</v>
      </c>
      <c r="AA153">
        <f>_xlfn.STDEV.P(X141:X153)</f>
        <v>2.9749576987221832E-2</v>
      </c>
    </row>
    <row r="154" spans="1:27" ht="20">
      <c r="A154">
        <v>175</v>
      </c>
      <c r="B154" s="3" t="s">
        <v>17</v>
      </c>
      <c r="C154" s="25">
        <v>120</v>
      </c>
      <c r="D154" s="29">
        <v>40</v>
      </c>
      <c r="E154" t="s">
        <v>9</v>
      </c>
      <c r="F154" t="s">
        <v>111</v>
      </c>
      <c r="G154" s="23"/>
      <c r="J154" s="4">
        <v>1.3051200000000001</v>
      </c>
      <c r="K154" s="4">
        <v>1.72414</v>
      </c>
      <c r="L154" s="4">
        <v>0.15859100000000001</v>
      </c>
      <c r="M154" s="4">
        <v>0.28537099999999999</v>
      </c>
      <c r="N154" s="26">
        <v>4</v>
      </c>
      <c r="O154" s="4">
        <f t="shared" si="22"/>
        <v>0.1051200000000001</v>
      </c>
      <c r="P154" s="4">
        <f t="shared" si="23"/>
        <v>-7.0859999999999923E-2</v>
      </c>
      <c r="Q154" s="4">
        <f t="shared" si="24"/>
        <v>-1.5408999999999978E-2</v>
      </c>
      <c r="R154" s="9">
        <f t="shared" si="25"/>
        <v>-1.3329000000000035E-2</v>
      </c>
      <c r="S154" s="5">
        <v>1.2</v>
      </c>
      <c r="W154" s="46">
        <f t="shared" si="26"/>
        <v>0.36731400000000014</v>
      </c>
      <c r="X154" s="47">
        <f t="array" ref="X154">IF(O154&lt;&gt;"",AVERAGE(ABS(O154:R154)),"")</f>
        <v>5.117950000000001E-2</v>
      </c>
    </row>
    <row r="155" spans="1:27" ht="20">
      <c r="A155">
        <v>176</v>
      </c>
      <c r="B155" s="3" t="s">
        <v>17</v>
      </c>
      <c r="C155" s="25">
        <v>120</v>
      </c>
      <c r="D155" s="29">
        <v>40</v>
      </c>
      <c r="E155" t="s">
        <v>9</v>
      </c>
      <c r="F155" t="s">
        <v>111</v>
      </c>
      <c r="G155" s="23"/>
      <c r="J155" s="4">
        <v>1.2953399999999999</v>
      </c>
      <c r="K155" s="4">
        <v>1.74932</v>
      </c>
      <c r="L155" s="4">
        <v>0.162276</v>
      </c>
      <c r="M155" s="4">
        <v>0.28765099999999999</v>
      </c>
      <c r="N155" s="26">
        <v>4</v>
      </c>
      <c r="O155" s="4">
        <f t="shared" si="22"/>
        <v>9.533999999999998E-2</v>
      </c>
      <c r="P155" s="4">
        <f t="shared" si="23"/>
        <v>-4.5679999999999943E-2</v>
      </c>
      <c r="Q155" s="4">
        <f t="shared" si="24"/>
        <v>-1.1723999999999984E-2</v>
      </c>
      <c r="R155" s="9">
        <f t="shared" si="25"/>
        <v>-1.1049000000000031E-2</v>
      </c>
      <c r="S155" s="5">
        <v>1.2</v>
      </c>
      <c r="W155" s="46">
        <f t="shared" si="26"/>
        <v>0.30467899999999998</v>
      </c>
      <c r="X155" s="47">
        <f t="array" ref="X155">IF(O155&lt;&gt;"",AVERAGE(ABS(O155:R155)),"")</f>
        <v>4.0948249999999985E-2</v>
      </c>
    </row>
    <row r="156" spans="1:27" ht="20">
      <c r="A156">
        <v>177</v>
      </c>
      <c r="B156" s="3" t="s">
        <v>17</v>
      </c>
      <c r="C156" s="25">
        <v>120</v>
      </c>
      <c r="D156" s="29">
        <v>40</v>
      </c>
      <c r="E156" t="s">
        <v>9</v>
      </c>
      <c r="F156" t="s">
        <v>111</v>
      </c>
      <c r="G156" s="23"/>
      <c r="J156" s="4">
        <v>1.2890699999999999</v>
      </c>
      <c r="K156" s="4">
        <v>1.77887</v>
      </c>
      <c r="L156" s="4">
        <v>0.15840099999999999</v>
      </c>
      <c r="M156" s="4">
        <v>0.28423999999999999</v>
      </c>
      <c r="N156" s="26">
        <v>4</v>
      </c>
      <c r="O156" s="4">
        <f t="shared" si="22"/>
        <v>8.9069999999999983E-2</v>
      </c>
      <c r="P156" s="4">
        <f t="shared" si="23"/>
        <v>-1.6129999999999978E-2</v>
      </c>
      <c r="Q156" s="4">
        <f t="shared" si="24"/>
        <v>-1.5599000000000002E-2</v>
      </c>
      <c r="R156" s="9">
        <f t="shared" si="25"/>
        <v>-1.4460000000000028E-2</v>
      </c>
      <c r="S156" s="5">
        <v>1.2</v>
      </c>
      <c r="W156" s="46">
        <f t="shared" si="26"/>
        <v>0.28444700000000001</v>
      </c>
      <c r="X156" s="47">
        <f t="array" ref="X156">IF(O156&lt;&gt;"",AVERAGE(ABS(O156:R156)),"")</f>
        <v>3.3814749999999998E-2</v>
      </c>
    </row>
    <row r="157" spans="1:27" ht="20">
      <c r="A157">
        <v>178</v>
      </c>
      <c r="B157" s="3" t="s">
        <v>17</v>
      </c>
      <c r="C157" s="25">
        <v>120</v>
      </c>
      <c r="D157" s="29">
        <v>40</v>
      </c>
      <c r="E157" t="s">
        <v>9</v>
      </c>
      <c r="F157" t="s">
        <v>111</v>
      </c>
      <c r="G157" s="23"/>
      <c r="J157" s="4">
        <v>1.29284</v>
      </c>
      <c r="K157" s="4">
        <v>1.75335</v>
      </c>
      <c r="L157" s="4">
        <v>0.175233</v>
      </c>
      <c r="M157" s="4">
        <v>0.264457</v>
      </c>
      <c r="N157" s="26">
        <v>4</v>
      </c>
      <c r="O157" s="4">
        <f t="shared" si="22"/>
        <v>9.2840000000000034E-2</v>
      </c>
      <c r="P157" s="4">
        <f t="shared" si="23"/>
        <v>-4.1649999999999965E-2</v>
      </c>
      <c r="Q157" s="4">
        <f t="shared" si="24"/>
        <v>1.2330000000000119E-3</v>
      </c>
      <c r="R157" s="9">
        <f t="shared" si="25"/>
        <v>-3.4243000000000023E-2</v>
      </c>
      <c r="S157" s="5">
        <v>1.2</v>
      </c>
      <c r="W157" s="46">
        <f t="shared" si="26"/>
        <v>0.33375800000000011</v>
      </c>
      <c r="X157" s="47">
        <f t="array" ref="X157">IF(O157&lt;&gt;"",AVERAGE(ABS(O157:R157)),"")</f>
        <v>4.2491500000000008E-2</v>
      </c>
    </row>
    <row r="158" spans="1:27" ht="20">
      <c r="A158">
        <v>179</v>
      </c>
      <c r="B158" s="3" t="s">
        <v>17</v>
      </c>
      <c r="C158" s="25">
        <v>120</v>
      </c>
      <c r="D158" s="29">
        <v>40</v>
      </c>
      <c r="E158" t="s">
        <v>9</v>
      </c>
      <c r="F158" t="s">
        <v>111</v>
      </c>
      <c r="G158" s="23"/>
      <c r="J158" s="4">
        <v>1.3004199999999999</v>
      </c>
      <c r="K158" s="4">
        <v>1.7279800000000001</v>
      </c>
      <c r="L158" s="4">
        <v>0.16977700000000001</v>
      </c>
      <c r="M158" s="4">
        <v>0.2883</v>
      </c>
      <c r="N158" s="26">
        <v>4</v>
      </c>
      <c r="O158" s="4">
        <f t="shared" si="22"/>
        <v>0.10041999999999995</v>
      </c>
      <c r="P158" s="4">
        <f t="shared" si="23"/>
        <v>-6.7019999999999857E-2</v>
      </c>
      <c r="Q158" s="4">
        <f t="shared" si="24"/>
        <v>-4.2229999999999768E-3</v>
      </c>
      <c r="R158" s="9">
        <f t="shared" si="25"/>
        <v>-1.040000000000002E-2</v>
      </c>
      <c r="S158" s="5">
        <v>1.2</v>
      </c>
      <c r="W158" s="46">
        <f t="shared" si="26"/>
        <v>0.31172899999999976</v>
      </c>
      <c r="X158" s="47">
        <f t="array" ref="X158">IF(O158&lt;&gt;"",AVERAGE(ABS(O158:R158)),"")</f>
        <v>4.5515749999999952E-2</v>
      </c>
    </row>
    <row r="159" spans="1:27" ht="20">
      <c r="A159">
        <v>180</v>
      </c>
      <c r="B159" s="3" t="s">
        <v>17</v>
      </c>
      <c r="C159" s="25">
        <v>120</v>
      </c>
      <c r="D159" s="29">
        <v>40</v>
      </c>
      <c r="E159" t="s">
        <v>9</v>
      </c>
      <c r="F159" t="s">
        <v>111</v>
      </c>
      <c r="G159" s="23"/>
      <c r="J159" s="4">
        <v>1.30131</v>
      </c>
      <c r="K159" s="4">
        <v>1.75789</v>
      </c>
      <c r="L159" s="4">
        <v>0.164905</v>
      </c>
      <c r="M159" s="4">
        <v>0.28342200000000001</v>
      </c>
      <c r="N159" s="26">
        <v>4</v>
      </c>
      <c r="O159" s="4">
        <f t="shared" si="22"/>
        <v>0.10131000000000001</v>
      </c>
      <c r="P159" s="4">
        <f t="shared" si="23"/>
        <v>-3.7109999999999976E-2</v>
      </c>
      <c r="Q159" s="4">
        <f t="shared" si="24"/>
        <v>-9.094999999999992E-3</v>
      </c>
      <c r="R159" s="9">
        <f t="shared" si="25"/>
        <v>-1.5278000000000014E-2</v>
      </c>
      <c r="S159" s="5">
        <v>1.2</v>
      </c>
      <c r="W159" s="46">
        <f t="shared" si="26"/>
        <v>0.31284900000000004</v>
      </c>
      <c r="X159" s="47">
        <f t="array" ref="X159">IF(O159&lt;&gt;"",AVERAGE(ABS(O159:R159)),"")</f>
        <v>4.0698249999999998E-2</v>
      </c>
    </row>
    <row r="160" spans="1:27" ht="20">
      <c r="A160">
        <v>181</v>
      </c>
      <c r="B160" s="3" t="s">
        <v>17</v>
      </c>
      <c r="C160" s="25">
        <v>120</v>
      </c>
      <c r="D160" s="29">
        <v>40</v>
      </c>
      <c r="E160" t="s">
        <v>9</v>
      </c>
      <c r="F160" t="s">
        <v>111</v>
      </c>
      <c r="G160" s="23"/>
      <c r="J160" s="4">
        <v>1.29617</v>
      </c>
      <c r="K160" s="4">
        <v>1.79525</v>
      </c>
      <c r="L160" s="4">
        <v>0.17805000000000001</v>
      </c>
      <c r="M160" s="4">
        <v>0.28064699999999998</v>
      </c>
      <c r="N160" s="26">
        <v>4</v>
      </c>
      <c r="O160" s="4">
        <f t="shared" si="22"/>
        <v>9.6170000000000089E-2</v>
      </c>
      <c r="P160" s="4">
        <f t="shared" si="23"/>
        <v>2.5000000000008349E-4</v>
      </c>
      <c r="Q160" s="4">
        <f t="shared" si="24"/>
        <v>4.0500000000000258E-3</v>
      </c>
      <c r="R160" s="9">
        <f t="shared" si="25"/>
        <v>-1.8053000000000041E-2</v>
      </c>
      <c r="S160" s="5">
        <v>1.2</v>
      </c>
      <c r="W160" s="46">
        <f t="shared" si="26"/>
        <v>0.25889900000000043</v>
      </c>
      <c r="X160" s="47">
        <f t="array" ref="X160">IF(O160&lt;&gt;"",AVERAGE(ABS(O160:R160)),"")</f>
        <v>2.963075000000006E-2</v>
      </c>
    </row>
    <row r="161" spans="1:27" ht="20">
      <c r="A161">
        <v>182</v>
      </c>
      <c r="B161" s="3" t="s">
        <v>17</v>
      </c>
      <c r="C161" s="25">
        <v>120</v>
      </c>
      <c r="D161" s="29">
        <v>40</v>
      </c>
      <c r="E161" t="s">
        <v>9</v>
      </c>
      <c r="F161" t="s">
        <v>111</v>
      </c>
      <c r="G161" s="23"/>
      <c r="J161" s="4">
        <v>1.29826</v>
      </c>
      <c r="K161" s="4">
        <v>1.7485900000000001</v>
      </c>
      <c r="L161" s="4">
        <v>0.15503800000000001</v>
      </c>
      <c r="M161" s="4">
        <v>0.293908</v>
      </c>
      <c r="N161" s="26">
        <v>4</v>
      </c>
      <c r="O161" s="4">
        <f t="shared" si="22"/>
        <v>9.8260000000000014E-2</v>
      </c>
      <c r="P161" s="4">
        <f t="shared" si="23"/>
        <v>-4.640999999999984E-2</v>
      </c>
      <c r="Q161" s="4">
        <f t="shared" si="24"/>
        <v>-1.8961999999999979E-2</v>
      </c>
      <c r="R161" s="9">
        <f t="shared" si="25"/>
        <v>-4.7920000000000185E-3</v>
      </c>
      <c r="S161" s="5">
        <v>1.2</v>
      </c>
      <c r="W161" s="46">
        <f t="shared" si="26"/>
        <v>0.31419199999999986</v>
      </c>
      <c r="X161" s="47">
        <f t="array" ref="X161">IF(O161&lt;&gt;"",AVERAGE(ABS(O161:R161)),"")</f>
        <v>4.2105999999999963E-2</v>
      </c>
    </row>
    <row r="162" spans="1:27" ht="20">
      <c r="A162">
        <v>183</v>
      </c>
      <c r="B162" s="3" t="s">
        <v>17</v>
      </c>
      <c r="C162" s="25">
        <v>120</v>
      </c>
      <c r="D162" s="29">
        <v>40</v>
      </c>
      <c r="E162" t="s">
        <v>9</v>
      </c>
      <c r="F162" t="s">
        <v>111</v>
      </c>
      <c r="G162" s="23"/>
      <c r="J162" s="4">
        <v>1.28956</v>
      </c>
      <c r="K162" s="4">
        <v>1.6984600000000001</v>
      </c>
      <c r="L162" s="4">
        <v>0.161163</v>
      </c>
      <c r="M162" s="4">
        <v>0.28859299999999999</v>
      </c>
      <c r="N162" s="26">
        <v>4</v>
      </c>
      <c r="O162" s="4">
        <f t="shared" si="22"/>
        <v>8.9560000000000084E-2</v>
      </c>
      <c r="P162" s="4">
        <f t="shared" si="23"/>
        <v>-9.6539999999999848E-2</v>
      </c>
      <c r="Q162" s="4">
        <f t="shared" si="24"/>
        <v>-1.2836999999999987E-2</v>
      </c>
      <c r="R162" s="9">
        <f t="shared" si="25"/>
        <v>-1.0107000000000033E-2</v>
      </c>
      <c r="S162" s="5">
        <v>1.2</v>
      </c>
      <c r="W162" s="46">
        <f t="shared" si="26"/>
        <v>0.34449200000000008</v>
      </c>
      <c r="X162" s="47">
        <f t="array" ref="X162">IF(O162&lt;&gt;"",AVERAGE(ABS(O162:R162)),"")</f>
        <v>5.2260999999999988E-2</v>
      </c>
    </row>
    <row r="163" spans="1:27" ht="20">
      <c r="A163">
        <v>184</v>
      </c>
      <c r="B163" s="3" t="s">
        <v>17</v>
      </c>
      <c r="C163" s="25">
        <v>120</v>
      </c>
      <c r="D163" s="29">
        <v>40</v>
      </c>
      <c r="E163" t="s">
        <v>9</v>
      </c>
      <c r="F163" t="s">
        <v>111</v>
      </c>
      <c r="G163" s="23"/>
      <c r="J163" s="4">
        <v>1.2922</v>
      </c>
      <c r="K163" s="4">
        <v>1.7604299999999999</v>
      </c>
      <c r="L163" s="4">
        <v>0.159132</v>
      </c>
      <c r="M163" s="4">
        <v>0.28810400000000003</v>
      </c>
      <c r="N163" s="26">
        <v>4</v>
      </c>
      <c r="O163" s="4">
        <f t="shared" si="22"/>
        <v>9.220000000000006E-2</v>
      </c>
      <c r="P163" s="4">
        <f t="shared" si="23"/>
        <v>-3.456999999999999E-2</v>
      </c>
      <c r="Q163" s="4">
        <f t="shared" si="24"/>
        <v>-1.4867999999999992E-2</v>
      </c>
      <c r="R163" s="9">
        <f t="shared" si="25"/>
        <v>-1.0595999999999994E-2</v>
      </c>
      <c r="S163" s="5">
        <v>1.2</v>
      </c>
      <c r="W163" s="46">
        <f t="shared" si="26"/>
        <v>0.29536200000000007</v>
      </c>
      <c r="X163" s="47">
        <f t="array" ref="X163">IF(O163&lt;&gt;"",AVERAGE(ABS(O163:R163)),"")</f>
        <v>3.8058500000000009E-2</v>
      </c>
    </row>
    <row r="164" spans="1:27" ht="20">
      <c r="A164">
        <v>185</v>
      </c>
      <c r="B164" s="3" t="s">
        <v>17</v>
      </c>
      <c r="C164" s="25">
        <v>120</v>
      </c>
      <c r="D164" s="29">
        <v>40</v>
      </c>
      <c r="E164" t="s">
        <v>9</v>
      </c>
      <c r="F164" t="s">
        <v>111</v>
      </c>
      <c r="G164" s="23"/>
      <c r="J164" s="4">
        <v>1.2917700000000001</v>
      </c>
      <c r="K164" s="4">
        <v>1.74875</v>
      </c>
      <c r="L164" s="4">
        <v>0.17113100000000001</v>
      </c>
      <c r="M164" s="4">
        <v>0.28930499999999998</v>
      </c>
      <c r="N164" s="26">
        <v>4</v>
      </c>
      <c r="O164" s="4">
        <f t="shared" si="22"/>
        <v>9.1770000000000129E-2</v>
      </c>
      <c r="P164" s="4">
        <f t="shared" si="23"/>
        <v>-4.6249999999999902E-2</v>
      </c>
      <c r="Q164" s="4">
        <f t="shared" si="24"/>
        <v>-2.8689999999999827E-3</v>
      </c>
      <c r="R164" s="9">
        <f t="shared" si="25"/>
        <v>-9.3950000000000422E-3</v>
      </c>
      <c r="S164" s="5">
        <v>1.2</v>
      </c>
      <c r="W164" s="46">
        <f t="shared" si="26"/>
        <v>0.26658200000000021</v>
      </c>
      <c r="X164" s="47">
        <f t="array" ref="X164">IF(O164&lt;&gt;"",AVERAGE(ABS(O164:R164)),"")</f>
        <v>3.7571000000000014E-2</v>
      </c>
    </row>
    <row r="165" spans="1:27" ht="20">
      <c r="A165">
        <v>186</v>
      </c>
      <c r="B165" s="3" t="s">
        <v>17</v>
      </c>
      <c r="C165" s="25">
        <v>120</v>
      </c>
      <c r="D165" s="29">
        <v>40</v>
      </c>
      <c r="E165" t="s">
        <v>9</v>
      </c>
      <c r="F165" t="s">
        <v>111</v>
      </c>
      <c r="G165" s="23"/>
      <c r="J165" s="4">
        <v>1.28993</v>
      </c>
      <c r="K165" s="4">
        <v>1.71905</v>
      </c>
      <c r="L165" s="4">
        <v>0.177207</v>
      </c>
      <c r="M165" s="4">
        <v>0.28091100000000002</v>
      </c>
      <c r="N165" s="26">
        <v>4</v>
      </c>
      <c r="O165" s="4">
        <f t="shared" si="22"/>
        <v>8.9930000000000065E-2</v>
      </c>
      <c r="P165" s="4">
        <f t="shared" si="23"/>
        <v>-7.5949999999999962E-2</v>
      </c>
      <c r="Q165" s="4">
        <f t="shared" si="24"/>
        <v>3.2070000000000154E-3</v>
      </c>
      <c r="R165" s="9">
        <f t="shared" si="25"/>
        <v>-1.7788999999999999E-2</v>
      </c>
      <c r="S165" s="5">
        <v>1.2</v>
      </c>
      <c r="W165" s="46">
        <f t="shared" si="26"/>
        <v>0.31879800000000014</v>
      </c>
      <c r="X165" s="47">
        <f t="array" ref="X165">IF(O165&lt;&gt;"",AVERAGE(ABS(O165:R165)),"")</f>
        <v>4.6719000000000011E-2</v>
      </c>
    </row>
    <row r="166" spans="1:27" ht="20">
      <c r="A166">
        <v>187</v>
      </c>
      <c r="B166" s="3" t="s">
        <v>17</v>
      </c>
      <c r="C166" s="25">
        <v>120</v>
      </c>
      <c r="D166" s="29">
        <v>40</v>
      </c>
      <c r="E166" t="s">
        <v>9</v>
      </c>
      <c r="F166" t="s">
        <v>111</v>
      </c>
      <c r="G166" s="23"/>
      <c r="J166" s="4">
        <v>1.29054</v>
      </c>
      <c r="K166" s="4">
        <v>1.7464299999999999</v>
      </c>
      <c r="L166" s="4">
        <v>0.169826</v>
      </c>
      <c r="M166" s="4">
        <v>0.28030699999999997</v>
      </c>
      <c r="N166" s="26">
        <v>4</v>
      </c>
      <c r="O166" s="4">
        <f t="shared" si="22"/>
        <v>9.0540000000000065E-2</v>
      </c>
      <c r="P166" s="4">
        <f t="shared" si="23"/>
        <v>-4.8570000000000002E-2</v>
      </c>
      <c r="Q166" s="4">
        <f t="shared" si="24"/>
        <v>-4.1739999999999833E-3</v>
      </c>
      <c r="R166" s="9">
        <f t="shared" si="25"/>
        <v>-1.8393000000000048E-2</v>
      </c>
      <c r="S166" s="5">
        <v>1.2</v>
      </c>
      <c r="W166" s="46">
        <f t="shared" si="26"/>
        <v>0.29735100000000025</v>
      </c>
      <c r="X166" s="47">
        <f t="array" ref="X166">IF(O166&lt;&gt;"",AVERAGE(ABS(O166:R166)),"")</f>
        <v>4.0419250000000025E-2</v>
      </c>
      <c r="Y166" s="37">
        <f>AVERAGE(W154:W166)</f>
        <v>0.30849630769230774</v>
      </c>
      <c r="Z166" s="37">
        <f>AVERAGE(X154:X166)</f>
        <v>4.1647192307692309E-2</v>
      </c>
      <c r="AA166">
        <f>_xlfn.STDEV.P(X154:X166)</f>
        <v>6.0970553052854867E-3</v>
      </c>
    </row>
    <row r="167" spans="1:27" ht="32.5">
      <c r="A167" s="44" t="s">
        <v>110</v>
      </c>
      <c r="B167" s="3"/>
      <c r="C167" s="25"/>
      <c r="D167" s="29"/>
      <c r="G167" s="23"/>
      <c r="J167" s="4"/>
      <c r="K167" s="4"/>
      <c r="L167" s="4"/>
      <c r="M167" s="4"/>
      <c r="N167" s="26"/>
      <c r="O167" s="4">
        <f t="array" ref="O167">MIN(ABS(Q154:Q166))</f>
        <v>1.2330000000000119E-3</v>
      </c>
      <c r="P167" s="4">
        <f t="array" ref="P167">MAX(ABS(Q154:Q166))</f>
        <v>1.8961999999999979E-2</v>
      </c>
      <c r="Q167" s="4">
        <f t="array" ref="Q167">MIN(ABS(R154:R166))</f>
        <v>4.7920000000000185E-3</v>
      </c>
      <c r="R167" s="4">
        <f t="array" ref="R167">MAX(ABS(R154:R166))</f>
        <v>3.4243000000000023E-2</v>
      </c>
      <c r="S167" s="5"/>
    </row>
    <row r="168" spans="1:27">
      <c r="B168" s="3"/>
      <c r="C168" s="25"/>
      <c r="D168" s="29"/>
      <c r="G168" s="23"/>
      <c r="J168" s="4"/>
      <c r="K168" s="4"/>
      <c r="L168" s="4"/>
      <c r="M168" s="4"/>
      <c r="N168" s="26"/>
      <c r="O168" s="4"/>
      <c r="P168" s="4"/>
      <c r="Q168" s="4"/>
      <c r="R168" s="9"/>
      <c r="S168" s="5"/>
    </row>
    <row r="169" spans="1:27">
      <c r="B169" s="3"/>
      <c r="C169" s="25"/>
      <c r="D169" s="29"/>
      <c r="G169" s="23"/>
      <c r="J169" s="4"/>
      <c r="K169" s="4"/>
      <c r="L169" s="4"/>
      <c r="M169" s="4"/>
      <c r="N169" s="26"/>
      <c r="O169" s="4"/>
      <c r="P169" s="4"/>
      <c r="Q169" s="4"/>
      <c r="R169" s="9"/>
      <c r="S169" s="5"/>
    </row>
    <row r="170" spans="1:27">
      <c r="B170" s="3"/>
      <c r="C170" s="25"/>
      <c r="D170" s="29"/>
      <c r="G170" s="23"/>
      <c r="J170" s="4"/>
      <c r="K170" s="4"/>
      <c r="L170" s="4"/>
      <c r="M170" s="4"/>
      <c r="N170" s="26"/>
      <c r="O170" s="4"/>
      <c r="P170" s="4"/>
      <c r="Q170" s="4"/>
      <c r="R170" s="9"/>
      <c r="S170" s="5"/>
    </row>
    <row r="171" spans="1:27">
      <c r="B171" s="3"/>
      <c r="C171" s="25"/>
      <c r="D171" s="29"/>
      <c r="G171" s="23"/>
      <c r="J171" s="4"/>
      <c r="K171" s="4"/>
      <c r="L171" s="4"/>
      <c r="M171" s="4"/>
      <c r="N171" s="26"/>
      <c r="O171" s="4"/>
      <c r="P171" s="4"/>
      <c r="Q171" s="4"/>
      <c r="R171" s="9"/>
      <c r="S171" s="5"/>
    </row>
    <row r="172" spans="1:27">
      <c r="B172" s="3"/>
      <c r="C172" s="25"/>
      <c r="D172" s="29"/>
      <c r="G172" s="23"/>
      <c r="J172" s="4"/>
      <c r="K172" s="4"/>
      <c r="L172" s="4"/>
      <c r="M172" s="4"/>
      <c r="N172" s="26"/>
      <c r="O172" s="4"/>
      <c r="P172" s="4"/>
      <c r="Q172" s="4"/>
      <c r="R172" s="9"/>
      <c r="S172" s="5"/>
    </row>
    <row r="173" spans="1:27">
      <c r="B173" s="3"/>
      <c r="C173" s="25"/>
      <c r="D173" s="29"/>
      <c r="G173" s="23"/>
      <c r="J173" s="4"/>
      <c r="K173" s="4"/>
      <c r="L173" s="4"/>
      <c r="M173" s="4"/>
      <c r="N173" s="26"/>
      <c r="O173" s="4"/>
      <c r="P173" s="4"/>
      <c r="Q173" s="4"/>
      <c r="R173" s="9"/>
      <c r="S173" s="5"/>
    </row>
    <row r="174" spans="1:27">
      <c r="B174" s="3"/>
      <c r="C174" s="25"/>
      <c r="D174" s="29"/>
      <c r="G174" s="23"/>
      <c r="J174" s="4"/>
      <c r="K174" s="4"/>
      <c r="L174" s="4"/>
      <c r="M174" s="4"/>
      <c r="N174" s="26"/>
      <c r="O174" s="4"/>
      <c r="P174" s="4"/>
      <c r="Q174" s="4"/>
      <c r="R174" s="9"/>
      <c r="S174" s="5"/>
    </row>
    <row r="175" spans="1:27">
      <c r="B175" s="3"/>
      <c r="C175" s="25"/>
      <c r="D175" s="29"/>
      <c r="G175" s="23"/>
      <c r="J175" s="4"/>
      <c r="K175" s="4"/>
      <c r="L175" s="4"/>
      <c r="M175" s="4"/>
      <c r="N175" s="26"/>
      <c r="O175" s="4"/>
      <c r="P175" s="4"/>
      <c r="Q175" s="4"/>
      <c r="R175" s="9"/>
      <c r="S175" s="5"/>
    </row>
    <row r="176" spans="1:27">
      <c r="B176" s="3"/>
      <c r="C176" s="25"/>
      <c r="D176" s="29"/>
      <c r="G176" s="23"/>
      <c r="J176" s="4"/>
      <c r="K176" s="4"/>
      <c r="L176" s="4"/>
      <c r="M176" s="4"/>
      <c r="N176" s="26"/>
      <c r="O176" s="4"/>
      <c r="P176" s="4"/>
      <c r="Q176" s="4"/>
      <c r="R176" s="9"/>
      <c r="S176" s="5"/>
    </row>
    <row r="177" spans="2:19">
      <c r="B177" s="3"/>
      <c r="C177" s="25"/>
      <c r="D177" s="29"/>
      <c r="G177" s="23"/>
      <c r="J177" s="4"/>
      <c r="K177" s="4"/>
      <c r="L177" s="4"/>
      <c r="M177" s="4"/>
      <c r="N177" s="26"/>
      <c r="O177" s="4"/>
      <c r="P177" s="4"/>
      <c r="Q177" s="4"/>
      <c r="R177" s="9"/>
      <c r="S177" s="5"/>
    </row>
    <row r="178" spans="2:19">
      <c r="B178" s="3"/>
      <c r="C178" s="25"/>
      <c r="D178" s="29"/>
      <c r="G178" s="23"/>
      <c r="J178" s="4"/>
      <c r="K178" s="4"/>
      <c r="L178" s="4"/>
      <c r="M178" s="4"/>
      <c r="N178" s="26"/>
      <c r="O178" s="4"/>
      <c r="P178" s="4"/>
      <c r="Q178" s="4"/>
      <c r="R178" s="9"/>
      <c r="S178" s="5"/>
    </row>
    <row r="179" spans="2:19">
      <c r="B179" s="3"/>
      <c r="C179" s="25"/>
      <c r="D179" s="29"/>
      <c r="G179" s="23"/>
      <c r="J179" s="4"/>
      <c r="K179" s="4"/>
      <c r="L179" s="4"/>
      <c r="M179" s="4"/>
      <c r="N179" s="26"/>
      <c r="O179" s="4"/>
      <c r="P179" s="4"/>
      <c r="Q179" s="4"/>
      <c r="R179" s="9"/>
      <c r="S179" s="5"/>
    </row>
    <row r="180" spans="2:19">
      <c r="B180" s="3"/>
      <c r="C180" s="25"/>
      <c r="D180" s="29"/>
      <c r="G180" s="23"/>
      <c r="J180" s="4"/>
      <c r="K180" s="4"/>
      <c r="L180" s="4"/>
      <c r="M180" s="4"/>
      <c r="N180" s="26"/>
      <c r="O180" s="4"/>
      <c r="P180" s="4"/>
      <c r="Q180" s="4"/>
      <c r="R180" s="9"/>
      <c r="S180" s="5"/>
    </row>
    <row r="181" spans="2:19">
      <c r="B181" s="3"/>
      <c r="C181" s="25"/>
      <c r="D181" s="29"/>
      <c r="G181" s="23"/>
      <c r="J181" s="4"/>
      <c r="K181" s="4"/>
      <c r="L181" s="4"/>
      <c r="M181" s="4"/>
      <c r="N181" s="26"/>
      <c r="O181" s="4"/>
      <c r="P181" s="4"/>
      <c r="Q181" s="4"/>
      <c r="R181" s="9"/>
      <c r="S181" s="5"/>
    </row>
    <row r="182" spans="2:19">
      <c r="B182" s="3"/>
      <c r="C182" s="25"/>
      <c r="D182" s="29"/>
      <c r="G182" s="23"/>
      <c r="J182" s="4"/>
      <c r="K182" s="4"/>
      <c r="L182" s="4"/>
      <c r="M182" s="4"/>
      <c r="N182" s="26"/>
      <c r="O182" s="4"/>
      <c r="P182" s="4"/>
      <c r="Q182" s="4"/>
      <c r="R182" s="9"/>
      <c r="S182" s="5"/>
    </row>
    <row r="183" spans="2:19">
      <c r="B183" s="3"/>
      <c r="C183" s="25"/>
      <c r="D183" s="29"/>
      <c r="G183" s="23"/>
      <c r="J183" s="4"/>
      <c r="K183" s="4"/>
      <c r="L183" s="4"/>
      <c r="M183" s="4"/>
      <c r="N183" s="26"/>
      <c r="O183" s="4"/>
      <c r="P183" s="4"/>
      <c r="Q183" s="4"/>
      <c r="R183" s="9"/>
      <c r="S183" s="5"/>
    </row>
    <row r="184" spans="2:19">
      <c r="B184" s="3"/>
      <c r="C184" s="25"/>
      <c r="D184" s="29"/>
      <c r="G184" s="23"/>
      <c r="J184" s="4"/>
      <c r="K184" s="4"/>
      <c r="L184" s="4"/>
      <c r="M184" s="4"/>
      <c r="N184" s="26"/>
      <c r="O184" s="4"/>
      <c r="P184" s="4"/>
      <c r="Q184" s="4"/>
      <c r="R184" s="9"/>
      <c r="S184" s="5"/>
    </row>
    <row r="185" spans="2:19">
      <c r="B185" s="3"/>
      <c r="C185" s="25"/>
      <c r="D185" s="29"/>
      <c r="G185" s="23"/>
      <c r="J185" s="4"/>
      <c r="K185" s="4"/>
      <c r="L185" s="4"/>
      <c r="M185" s="4"/>
      <c r="N185" s="26"/>
      <c r="O185" s="4"/>
      <c r="P185" s="4"/>
      <c r="Q185" s="4"/>
      <c r="R185" s="9"/>
      <c r="S185" s="5"/>
    </row>
    <row r="186" spans="2:19">
      <c r="B186" s="3"/>
      <c r="C186" s="25"/>
      <c r="D186" s="29"/>
      <c r="G186" s="23"/>
      <c r="J186" s="4"/>
      <c r="K186" s="4"/>
      <c r="L186" s="4"/>
      <c r="M186" s="4"/>
      <c r="N186" s="26"/>
      <c r="O186" s="4"/>
      <c r="P186" s="4"/>
      <c r="Q186" s="4"/>
      <c r="R186" s="9"/>
      <c r="S186" s="5"/>
    </row>
    <row r="187" spans="2:19">
      <c r="B187" s="3"/>
      <c r="C187" s="25"/>
      <c r="D187" s="29"/>
      <c r="G187" s="23"/>
      <c r="J187" s="4"/>
      <c r="K187" s="4"/>
      <c r="L187" s="4"/>
      <c r="M187" s="4"/>
      <c r="N187" s="26"/>
      <c r="O187" s="4"/>
      <c r="P187" s="4"/>
      <c r="Q187" s="4"/>
      <c r="R187" s="9"/>
      <c r="S187" s="5"/>
    </row>
    <row r="188" spans="2:19">
      <c r="B188" s="3"/>
      <c r="C188" s="25"/>
      <c r="D188" s="29"/>
      <c r="G188" s="23"/>
      <c r="J188" s="4"/>
      <c r="K188" s="4"/>
      <c r="L188" s="4"/>
      <c r="M188" s="4"/>
      <c r="N188" s="26"/>
      <c r="O188" s="4"/>
      <c r="P188" s="4"/>
      <c r="Q188" s="4"/>
      <c r="R188" s="9"/>
      <c r="S188" s="5"/>
    </row>
    <row r="189" spans="2:19">
      <c r="B189" s="3"/>
      <c r="C189" s="25"/>
      <c r="D189" s="29"/>
      <c r="G189" s="23"/>
      <c r="J189" s="4"/>
      <c r="K189" s="4"/>
      <c r="L189" s="4"/>
      <c r="M189" s="4"/>
      <c r="N189" s="26"/>
      <c r="O189" s="4"/>
      <c r="P189" s="4"/>
      <c r="Q189" s="4"/>
      <c r="R189" s="9"/>
      <c r="S189" s="5"/>
    </row>
    <row r="190" spans="2:19">
      <c r="B190" s="3"/>
      <c r="C190" s="25"/>
      <c r="D190" s="29"/>
      <c r="G190" s="23"/>
      <c r="J190" s="4"/>
      <c r="K190" s="4"/>
      <c r="L190" s="4"/>
      <c r="M190" s="4"/>
      <c r="N190" s="26"/>
      <c r="O190" s="4"/>
      <c r="P190" s="4"/>
      <c r="Q190" s="4"/>
      <c r="R190" s="9"/>
      <c r="S190" s="5"/>
    </row>
    <row r="191" spans="2:19">
      <c r="B191" s="3"/>
      <c r="C191" s="25"/>
      <c r="D191" s="29"/>
      <c r="G191" s="23"/>
      <c r="J191" s="4"/>
      <c r="K191" s="4"/>
      <c r="L191" s="4"/>
      <c r="M191" s="4"/>
      <c r="N191" s="26"/>
      <c r="O191" s="4"/>
      <c r="P191" s="4"/>
      <c r="Q191" s="4"/>
      <c r="R191" s="9"/>
      <c r="S191" s="5"/>
    </row>
    <row r="192" spans="2:19">
      <c r="B192" s="3"/>
      <c r="C192" s="25"/>
      <c r="D192" s="29"/>
      <c r="G192" s="23"/>
      <c r="J192" s="4"/>
      <c r="K192" s="4"/>
      <c r="L192" s="4"/>
      <c r="M192" s="4"/>
      <c r="N192" s="26"/>
      <c r="O192" s="4"/>
      <c r="P192" s="4"/>
      <c r="Q192" s="4"/>
      <c r="R192" s="9"/>
      <c r="S192" s="5"/>
    </row>
    <row r="193" spans="2:19">
      <c r="B193" s="3"/>
      <c r="C193" s="25"/>
      <c r="D193" s="29"/>
      <c r="G193" s="23"/>
      <c r="J193" s="4"/>
      <c r="K193" s="4"/>
      <c r="L193" s="4"/>
      <c r="M193" s="4"/>
      <c r="N193" s="26"/>
      <c r="O193" s="4"/>
      <c r="P193" s="4"/>
      <c r="Q193" s="4"/>
      <c r="R193" s="9"/>
      <c r="S193" s="5"/>
    </row>
    <row r="194" spans="2:19">
      <c r="B194" s="3"/>
      <c r="C194" s="25"/>
      <c r="D194" s="29"/>
      <c r="G194" s="23"/>
      <c r="J194" s="4"/>
      <c r="K194" s="4"/>
      <c r="L194" s="4"/>
      <c r="M194" s="4"/>
      <c r="N194" s="26"/>
      <c r="O194" s="4"/>
      <c r="P194" s="4"/>
      <c r="Q194" s="4"/>
      <c r="R194" s="9"/>
      <c r="S194" s="5"/>
    </row>
    <row r="195" spans="2:19">
      <c r="B195" s="3"/>
      <c r="C195" s="25"/>
      <c r="D195" s="29"/>
      <c r="G195" s="23"/>
      <c r="J195" s="4"/>
      <c r="K195" s="4"/>
      <c r="L195" s="4"/>
      <c r="M195" s="4"/>
      <c r="N195" s="26"/>
      <c r="O195" s="4"/>
      <c r="P195" s="4"/>
      <c r="Q195" s="4"/>
      <c r="R195" s="9"/>
      <c r="S195" s="5"/>
    </row>
    <row r="196" spans="2:19">
      <c r="B196" s="3"/>
      <c r="C196" s="25"/>
      <c r="D196" s="29"/>
      <c r="G196" s="23"/>
      <c r="J196" s="4"/>
      <c r="K196" s="4"/>
      <c r="L196" s="4"/>
      <c r="M196" s="4"/>
      <c r="N196" s="26"/>
      <c r="O196" s="4"/>
      <c r="P196" s="4"/>
      <c r="Q196" s="4"/>
      <c r="R196" s="9"/>
      <c r="S196" s="5"/>
    </row>
    <row r="197" spans="2:19">
      <c r="B197" s="3"/>
      <c r="C197" s="25"/>
      <c r="D197" s="29"/>
      <c r="G197" s="23"/>
      <c r="J197" s="4"/>
      <c r="K197" s="4"/>
      <c r="L197" s="4"/>
      <c r="M197" s="4"/>
      <c r="N197" s="26"/>
      <c r="O197" s="4"/>
      <c r="P197" s="4"/>
      <c r="Q197" s="4"/>
      <c r="R197" s="9"/>
      <c r="S197" s="5"/>
    </row>
    <row r="198" spans="2:19">
      <c r="B198" s="3"/>
      <c r="C198" s="25"/>
      <c r="D198" s="29"/>
      <c r="G198" s="23"/>
      <c r="J198" s="4"/>
      <c r="K198" s="4"/>
      <c r="L198" s="4"/>
      <c r="M198" s="4"/>
      <c r="N198" s="26"/>
      <c r="O198" s="4"/>
      <c r="P198" s="4"/>
      <c r="Q198" s="4"/>
      <c r="R198" s="9"/>
      <c r="S198" s="5"/>
    </row>
    <row r="199" spans="2:19">
      <c r="B199" s="3"/>
      <c r="C199" s="25"/>
      <c r="D199" s="29"/>
      <c r="G199" s="23"/>
      <c r="J199" s="4"/>
      <c r="K199" s="4"/>
      <c r="L199" s="4"/>
      <c r="M199" s="4"/>
      <c r="N199" s="26"/>
      <c r="O199" s="4"/>
      <c r="P199" s="4"/>
      <c r="Q199" s="4"/>
      <c r="R199" s="9"/>
      <c r="S199" s="5"/>
    </row>
    <row r="200" spans="2:19">
      <c r="B200" s="3"/>
      <c r="C200" s="25"/>
      <c r="D200" s="29"/>
      <c r="G200" s="23"/>
      <c r="J200" s="4"/>
      <c r="K200" s="4"/>
      <c r="L200" s="4"/>
      <c r="M200" s="4"/>
      <c r="N200" s="26"/>
      <c r="O200" s="4"/>
      <c r="P200" s="4"/>
      <c r="Q200" s="4"/>
      <c r="R200" s="9"/>
      <c r="S200" s="5"/>
    </row>
    <row r="201" spans="2:19">
      <c r="B201" s="3"/>
      <c r="C201" s="25"/>
      <c r="D201" s="29"/>
      <c r="G201" s="23"/>
      <c r="J201" s="4"/>
      <c r="K201" s="4"/>
      <c r="L201" s="4"/>
      <c r="M201" s="4"/>
      <c r="N201" s="26"/>
      <c r="O201" s="4"/>
      <c r="P201" s="4"/>
      <c r="Q201" s="4"/>
      <c r="R201" s="9"/>
      <c r="S201" s="5"/>
    </row>
    <row r="202" spans="2:19">
      <c r="B202" s="3"/>
      <c r="C202" s="25"/>
      <c r="D202" s="29"/>
      <c r="G202" s="23"/>
      <c r="J202" s="4"/>
      <c r="K202" s="4"/>
      <c r="L202" s="4"/>
      <c r="M202" s="4"/>
      <c r="N202" s="26"/>
      <c r="O202" s="4"/>
      <c r="P202" s="4"/>
      <c r="Q202" s="4"/>
      <c r="R202" s="9"/>
      <c r="S202" s="5"/>
    </row>
    <row r="203" spans="2:19">
      <c r="B203" s="3"/>
      <c r="C203" s="25"/>
      <c r="D203" s="29"/>
      <c r="G203" s="23"/>
      <c r="J203" s="4"/>
      <c r="K203" s="4"/>
      <c r="L203" s="4"/>
      <c r="M203" s="4"/>
      <c r="N203" s="26"/>
      <c r="O203" s="4"/>
      <c r="P203" s="4"/>
      <c r="Q203" s="4"/>
      <c r="R203" s="9"/>
      <c r="S203" s="5"/>
    </row>
    <row r="204" spans="2:19">
      <c r="B204" s="3"/>
      <c r="C204" s="25"/>
      <c r="D204" s="29"/>
      <c r="G204" s="23"/>
      <c r="J204" s="4"/>
      <c r="K204" s="4"/>
      <c r="L204" s="4"/>
      <c r="M204" s="4"/>
      <c r="N204" s="26"/>
      <c r="O204" s="4"/>
      <c r="P204" s="4"/>
      <c r="Q204" s="4"/>
      <c r="R204" s="9"/>
      <c r="S204" s="5"/>
    </row>
    <row r="205" spans="2:19">
      <c r="B205" s="3"/>
      <c r="C205" s="25"/>
      <c r="D205" s="29"/>
      <c r="G205" s="23"/>
      <c r="J205" s="4"/>
      <c r="K205" s="4"/>
      <c r="L205" s="4"/>
      <c r="M205" s="4"/>
      <c r="N205" s="26"/>
      <c r="O205" s="4"/>
      <c r="P205" s="4"/>
      <c r="Q205" s="4"/>
      <c r="R205" s="9"/>
      <c r="S205" s="5"/>
    </row>
    <row r="206" spans="2:19">
      <c r="B206" s="3"/>
      <c r="C206" s="25"/>
      <c r="D206" s="29"/>
      <c r="G206" s="23"/>
      <c r="J206" s="4"/>
      <c r="K206" s="4"/>
      <c r="L206" s="4"/>
      <c r="M206" s="4"/>
      <c r="N206" s="26"/>
      <c r="O206" s="4"/>
      <c r="P206" s="4"/>
      <c r="Q206" s="4"/>
      <c r="R206" s="9"/>
      <c r="S206" s="5"/>
    </row>
    <row r="207" spans="2:19">
      <c r="B207" s="3"/>
      <c r="C207" s="25"/>
      <c r="D207" s="29"/>
      <c r="G207" s="23"/>
      <c r="J207" s="4"/>
      <c r="K207" s="4"/>
      <c r="L207" s="4"/>
      <c r="M207" s="4"/>
      <c r="N207" s="26"/>
      <c r="O207" s="4"/>
      <c r="P207" s="4"/>
      <c r="Q207" s="4"/>
      <c r="R207" s="9"/>
      <c r="S207" s="5"/>
    </row>
    <row r="208" spans="2:19">
      <c r="B208" s="3"/>
      <c r="C208" s="25"/>
      <c r="D208" s="29"/>
      <c r="G208" s="23"/>
      <c r="J208" s="4"/>
      <c r="K208" s="4"/>
      <c r="L208" s="4"/>
      <c r="M208" s="4"/>
      <c r="N208" s="26"/>
      <c r="O208" s="4"/>
      <c r="P208" s="4"/>
      <c r="Q208" s="4"/>
      <c r="R208" s="9"/>
      <c r="S208" s="5"/>
    </row>
    <row r="209" spans="2:19">
      <c r="B209" s="3"/>
      <c r="C209" s="25"/>
      <c r="D209" s="29"/>
      <c r="G209" s="23"/>
      <c r="J209" s="4"/>
      <c r="K209" s="4"/>
      <c r="L209" s="4"/>
      <c r="M209" s="4"/>
      <c r="N209" s="26"/>
      <c r="O209" s="4"/>
      <c r="P209" s="4"/>
      <c r="Q209" s="4"/>
      <c r="R209" s="9"/>
      <c r="S209" s="5"/>
    </row>
    <row r="210" spans="2:19">
      <c r="B210" s="3"/>
      <c r="C210" s="25"/>
      <c r="D210" s="29"/>
      <c r="G210" s="23"/>
      <c r="J210" s="4"/>
      <c r="K210" s="4"/>
      <c r="L210" s="4"/>
      <c r="M210" s="4"/>
      <c r="N210" s="26"/>
      <c r="O210" s="4"/>
      <c r="P210" s="4"/>
      <c r="Q210" s="4"/>
      <c r="R210" s="9"/>
      <c r="S210" s="5"/>
    </row>
    <row r="211" spans="2:19">
      <c r="B211" s="3"/>
      <c r="C211" s="25"/>
      <c r="D211" s="29"/>
      <c r="G211" s="23"/>
      <c r="J211" s="4"/>
      <c r="K211" s="4"/>
      <c r="L211" s="4"/>
      <c r="M211" s="4"/>
      <c r="N211" s="26"/>
      <c r="O211" s="4"/>
      <c r="P211" s="4"/>
      <c r="Q211" s="4"/>
      <c r="R211" s="9"/>
      <c r="S211" s="5"/>
    </row>
    <row r="212" spans="2:19">
      <c r="B212" s="3"/>
      <c r="C212" s="25"/>
      <c r="D212" s="29"/>
      <c r="G212" s="23"/>
      <c r="J212" s="4"/>
      <c r="K212" s="4"/>
      <c r="L212" s="4"/>
      <c r="M212" s="4"/>
      <c r="N212" s="26"/>
      <c r="O212" s="4"/>
      <c r="P212" s="4"/>
      <c r="Q212" s="4"/>
      <c r="R212" s="9"/>
      <c r="S212" s="5"/>
    </row>
    <row r="213" spans="2:19">
      <c r="B213" s="3"/>
      <c r="C213" s="25"/>
      <c r="D213" s="29"/>
      <c r="G213" s="23"/>
      <c r="J213" s="4"/>
      <c r="K213" s="4"/>
      <c r="L213" s="4"/>
      <c r="M213" s="4"/>
      <c r="N213" s="26"/>
      <c r="O213" s="4"/>
      <c r="P213" s="4"/>
      <c r="Q213" s="4"/>
      <c r="R213" s="9"/>
      <c r="S213" s="5"/>
    </row>
    <row r="214" spans="2:19">
      <c r="B214" s="3"/>
      <c r="C214" s="25"/>
      <c r="D214" s="29"/>
      <c r="G214" s="23"/>
      <c r="J214" s="4"/>
      <c r="K214" s="4"/>
      <c r="L214" s="4"/>
      <c r="M214" s="4"/>
      <c r="N214" s="26"/>
      <c r="O214" s="4"/>
      <c r="P214" s="4"/>
      <c r="Q214" s="4"/>
      <c r="R214" s="9"/>
      <c r="S214" s="5"/>
    </row>
    <row r="215" spans="2:19">
      <c r="B215" s="3"/>
      <c r="C215" s="25"/>
      <c r="D215" s="29"/>
      <c r="G215" s="23"/>
      <c r="J215" s="4"/>
      <c r="K215" s="4"/>
      <c r="L215" s="4"/>
      <c r="M215" s="4"/>
      <c r="N215" s="26"/>
      <c r="O215" s="4"/>
      <c r="P215" s="4"/>
      <c r="Q215" s="4"/>
      <c r="R215" s="9"/>
      <c r="S215" s="5"/>
    </row>
    <row r="216" spans="2:19">
      <c r="B216" s="3"/>
      <c r="C216" s="25"/>
      <c r="D216" s="29"/>
      <c r="G216" s="23"/>
      <c r="J216" s="4"/>
      <c r="K216" s="4"/>
      <c r="L216" s="4"/>
      <c r="M216" s="4"/>
      <c r="N216" s="26"/>
      <c r="O216" s="4"/>
      <c r="P216" s="4"/>
      <c r="Q216" s="4"/>
      <c r="R216" s="9"/>
      <c r="S216" s="5"/>
    </row>
    <row r="217" spans="2:19">
      <c r="B217" s="3"/>
      <c r="C217" s="25"/>
      <c r="D217" s="29"/>
      <c r="G217" s="23"/>
      <c r="J217" s="4"/>
      <c r="K217" s="4"/>
      <c r="L217" s="4"/>
      <c r="M217" s="4"/>
      <c r="N217" s="26"/>
      <c r="O217" s="4"/>
      <c r="P217" s="4"/>
      <c r="Q217" s="4"/>
      <c r="R217" s="9"/>
      <c r="S217" s="5"/>
    </row>
    <row r="218" spans="2:19">
      <c r="B218" s="3"/>
      <c r="C218" s="25"/>
      <c r="D218" s="29"/>
      <c r="G218" s="23"/>
      <c r="J218" s="4"/>
      <c r="K218" s="4"/>
      <c r="L218" s="4"/>
      <c r="M218" s="4"/>
      <c r="N218" s="26"/>
      <c r="O218" s="4"/>
      <c r="P218" s="4"/>
      <c r="Q218" s="4"/>
      <c r="R218" s="9"/>
      <c r="S218" s="5"/>
    </row>
    <row r="219" spans="2:19">
      <c r="B219" s="3"/>
      <c r="C219" s="25"/>
      <c r="D219" s="29"/>
      <c r="G219" s="23"/>
      <c r="J219" s="4"/>
      <c r="K219" s="4"/>
      <c r="L219" s="4"/>
      <c r="M219" s="4"/>
      <c r="N219" s="26"/>
      <c r="O219" s="4"/>
      <c r="P219" s="4"/>
      <c r="Q219" s="4"/>
      <c r="R219" s="9"/>
      <c r="S219" s="5"/>
    </row>
    <row r="220" spans="2:19">
      <c r="B220" s="3"/>
      <c r="C220" s="25"/>
      <c r="D220" s="29"/>
      <c r="G220" s="23"/>
      <c r="J220" s="4"/>
      <c r="K220" s="4"/>
      <c r="L220" s="4"/>
      <c r="M220" s="4"/>
      <c r="N220" s="26"/>
      <c r="O220" s="4"/>
      <c r="P220" s="4"/>
      <c r="Q220" s="4"/>
      <c r="R220" s="9"/>
      <c r="S220" s="5"/>
    </row>
    <row r="221" spans="2:19">
      <c r="B221" s="3"/>
      <c r="C221" s="25"/>
      <c r="D221" s="29"/>
      <c r="G221" s="23"/>
      <c r="J221" s="4"/>
      <c r="K221" s="4"/>
      <c r="L221" s="4"/>
      <c r="M221" s="4"/>
      <c r="N221" s="26"/>
      <c r="O221" s="4"/>
      <c r="P221" s="4"/>
      <c r="Q221" s="4"/>
      <c r="R221" s="9"/>
      <c r="S221" s="5"/>
    </row>
    <row r="222" spans="2:19">
      <c r="B222" s="3"/>
      <c r="C222" s="25"/>
      <c r="D222" s="29"/>
      <c r="G222" s="23"/>
      <c r="J222" s="4"/>
      <c r="K222" s="4"/>
      <c r="L222" s="4"/>
      <c r="M222" s="4"/>
      <c r="N222" s="26"/>
      <c r="O222" s="4"/>
      <c r="P222" s="4"/>
      <c r="Q222" s="4"/>
      <c r="R222" s="9"/>
      <c r="S222" s="5"/>
    </row>
    <row r="223" spans="2:19">
      <c r="B223" s="3"/>
      <c r="C223" s="25"/>
      <c r="D223" s="29"/>
      <c r="G223" s="23"/>
      <c r="J223" s="4"/>
      <c r="K223" s="4"/>
      <c r="L223" s="4"/>
      <c r="M223" s="4"/>
      <c r="N223" s="26"/>
      <c r="O223" s="4"/>
      <c r="P223" s="4"/>
      <c r="Q223" s="4"/>
      <c r="R223" s="9"/>
      <c r="S223" s="5"/>
    </row>
    <row r="224" spans="2:19">
      <c r="B224" s="3"/>
      <c r="C224" s="25"/>
      <c r="D224" s="29"/>
      <c r="G224" s="23"/>
      <c r="J224" s="4"/>
      <c r="K224" s="4"/>
      <c r="L224" s="4"/>
      <c r="M224" s="4"/>
      <c r="N224" s="26"/>
      <c r="O224" s="4"/>
      <c r="P224" s="4"/>
      <c r="Q224" s="4"/>
      <c r="R224" s="9"/>
      <c r="S224" s="5"/>
    </row>
    <row r="225" spans="2:19">
      <c r="B225" s="3"/>
      <c r="C225" s="25"/>
      <c r="D225" s="29"/>
      <c r="G225" s="23"/>
      <c r="J225" s="4"/>
      <c r="K225" s="4"/>
      <c r="L225" s="4"/>
      <c r="M225" s="4"/>
      <c r="N225" s="26"/>
      <c r="O225" s="4"/>
      <c r="P225" s="4"/>
      <c r="Q225" s="4"/>
      <c r="R225" s="9"/>
      <c r="S225" s="5"/>
    </row>
    <row r="226" spans="2:19">
      <c r="B226" s="3"/>
      <c r="C226" s="25"/>
      <c r="D226" s="29"/>
      <c r="G226" s="23"/>
      <c r="J226" s="4"/>
      <c r="K226" s="4"/>
      <c r="L226" s="4"/>
      <c r="M226" s="4"/>
      <c r="N226" s="26"/>
      <c r="O226" s="4"/>
      <c r="P226" s="4"/>
      <c r="Q226" s="4"/>
      <c r="R226" s="9"/>
      <c r="S226" s="5"/>
    </row>
    <row r="227" spans="2:19">
      <c r="B227" s="3"/>
      <c r="C227" s="25"/>
      <c r="D227" s="29"/>
      <c r="G227" s="23"/>
      <c r="J227" s="4"/>
      <c r="K227" s="4"/>
      <c r="L227" s="4"/>
      <c r="M227" s="4"/>
      <c r="N227" s="26"/>
      <c r="O227" s="4"/>
      <c r="P227" s="4"/>
      <c r="Q227" s="4"/>
      <c r="R227" s="9"/>
      <c r="S227" s="5"/>
    </row>
    <row r="228" spans="2:19">
      <c r="B228" s="3"/>
      <c r="C228" s="25"/>
      <c r="D228" s="29"/>
      <c r="G228" s="23"/>
      <c r="J228" s="4"/>
      <c r="K228" s="4"/>
      <c r="L228" s="4"/>
      <c r="M228" s="4"/>
      <c r="N228" s="26"/>
      <c r="O228" s="4"/>
      <c r="P228" s="4"/>
      <c r="Q228" s="4"/>
      <c r="R228" s="9"/>
      <c r="S228" s="5"/>
    </row>
    <row r="229" spans="2:19">
      <c r="B229" s="3"/>
      <c r="C229" s="25"/>
      <c r="D229" s="29"/>
      <c r="G229" s="23"/>
      <c r="J229" s="4"/>
      <c r="K229" s="4"/>
      <c r="L229" s="4"/>
      <c r="M229" s="4"/>
      <c r="N229" s="26"/>
      <c r="O229" s="4"/>
      <c r="P229" s="4"/>
      <c r="Q229" s="4"/>
      <c r="R229" s="9"/>
      <c r="S229" s="5"/>
    </row>
    <row r="230" spans="2:19">
      <c r="B230" s="3"/>
      <c r="C230" s="25"/>
      <c r="D230" s="29"/>
      <c r="G230" s="23"/>
      <c r="J230" s="4"/>
      <c r="K230" s="4"/>
      <c r="L230" s="4"/>
      <c r="M230" s="4"/>
      <c r="N230" s="26"/>
      <c r="O230" s="4"/>
      <c r="P230" s="4"/>
      <c r="Q230" s="4"/>
      <c r="R230" s="9"/>
      <c r="S230" s="5"/>
    </row>
    <row r="231" spans="2:19">
      <c r="B231" s="3"/>
      <c r="C231" s="25"/>
      <c r="D231" s="29"/>
      <c r="G231" s="23"/>
      <c r="J231" s="4"/>
      <c r="K231" s="4"/>
      <c r="L231" s="4"/>
      <c r="M231" s="4"/>
      <c r="N231" s="26"/>
      <c r="O231" s="4"/>
      <c r="P231" s="4"/>
      <c r="Q231" s="4"/>
      <c r="R231" s="9"/>
      <c r="S231" s="5"/>
    </row>
    <row r="232" spans="2:19">
      <c r="B232" s="3"/>
      <c r="C232" s="25"/>
      <c r="D232" s="29"/>
      <c r="G232" s="23"/>
      <c r="J232" s="4"/>
      <c r="K232" s="4"/>
      <c r="L232" s="4"/>
      <c r="M232" s="4"/>
      <c r="N232" s="26"/>
      <c r="O232" s="4"/>
      <c r="P232" s="4"/>
      <c r="Q232" s="4"/>
      <c r="R232" s="9"/>
      <c r="S232" s="5"/>
    </row>
    <row r="233" spans="2:19">
      <c r="B233" s="3"/>
      <c r="C233" s="25"/>
      <c r="D233" s="29"/>
      <c r="G233" s="23"/>
      <c r="J233" s="4"/>
      <c r="K233" s="4"/>
      <c r="L233" s="4"/>
      <c r="M233" s="4"/>
      <c r="N233" s="26"/>
      <c r="O233" s="4"/>
      <c r="P233" s="4"/>
      <c r="Q233" s="4"/>
      <c r="R233" s="9"/>
      <c r="S233" s="5"/>
    </row>
    <row r="234" spans="2:19">
      <c r="B234" s="3"/>
      <c r="C234" s="25"/>
      <c r="D234" s="29"/>
      <c r="G234" s="23"/>
      <c r="J234" s="4"/>
      <c r="K234" s="4"/>
      <c r="L234" s="4"/>
      <c r="M234" s="4"/>
      <c r="N234" s="26"/>
      <c r="O234" s="4"/>
      <c r="P234" s="4"/>
      <c r="Q234" s="4"/>
      <c r="R234" s="9"/>
      <c r="S234" s="5"/>
    </row>
    <row r="235" spans="2:19">
      <c r="B235" s="3"/>
      <c r="C235" s="25"/>
      <c r="D235" s="29"/>
      <c r="G235" s="23"/>
      <c r="J235" s="4"/>
      <c r="K235" s="4"/>
      <c r="L235" s="4"/>
      <c r="M235" s="4"/>
      <c r="N235" s="26"/>
      <c r="O235" s="4"/>
      <c r="P235" s="4"/>
      <c r="Q235" s="4"/>
      <c r="R235" s="9"/>
      <c r="S235" s="5"/>
    </row>
    <row r="236" spans="2:19">
      <c r="B236" s="3"/>
      <c r="C236" s="25"/>
      <c r="D236" s="29"/>
      <c r="G236" s="23"/>
      <c r="J236" s="4"/>
      <c r="K236" s="4"/>
      <c r="L236" s="4"/>
      <c r="M236" s="4"/>
      <c r="N236" s="26"/>
      <c r="O236" s="4"/>
      <c r="P236" s="4"/>
      <c r="Q236" s="4"/>
      <c r="R236" s="9"/>
      <c r="S236" s="5"/>
    </row>
    <row r="237" spans="2:19">
      <c r="B237" s="3"/>
      <c r="C237" s="25"/>
      <c r="D237" s="29"/>
      <c r="G237" s="23"/>
      <c r="J237" s="4"/>
      <c r="K237" s="4"/>
      <c r="L237" s="4"/>
      <c r="M237" s="4"/>
      <c r="N237" s="26"/>
      <c r="O237" s="4"/>
      <c r="P237" s="4"/>
      <c r="Q237" s="4"/>
      <c r="R237" s="9"/>
      <c r="S237" s="5"/>
    </row>
    <row r="238" spans="2:19">
      <c r="B238" s="3"/>
      <c r="C238" s="25"/>
      <c r="D238" s="29"/>
      <c r="G238" s="23"/>
      <c r="J238" s="4"/>
      <c r="K238" s="4"/>
      <c r="L238" s="4"/>
      <c r="M238" s="4"/>
      <c r="N238" s="26"/>
      <c r="O238" s="4"/>
      <c r="P238" s="4"/>
      <c r="Q238" s="4"/>
      <c r="R238" s="9"/>
      <c r="S238" s="5"/>
    </row>
    <row r="239" spans="2:19">
      <c r="B239" s="3"/>
      <c r="C239" s="25"/>
      <c r="D239" s="29"/>
      <c r="G239" s="23"/>
      <c r="J239" s="4"/>
      <c r="K239" s="4"/>
      <c r="L239" s="4"/>
      <c r="M239" s="4"/>
      <c r="N239" s="26"/>
      <c r="O239" s="4"/>
      <c r="P239" s="4"/>
      <c r="Q239" s="4"/>
      <c r="R239" s="9"/>
      <c r="S239" s="5"/>
    </row>
    <row r="240" spans="2:19">
      <c r="B240" s="3"/>
      <c r="C240" s="25"/>
      <c r="D240" s="29"/>
      <c r="G240" s="23"/>
      <c r="J240" s="4"/>
      <c r="K240" s="4"/>
      <c r="L240" s="4"/>
      <c r="M240" s="4"/>
      <c r="N240" s="26"/>
      <c r="O240" s="4"/>
      <c r="P240" s="4"/>
      <c r="Q240" s="4"/>
      <c r="R240" s="9"/>
      <c r="S240" s="5"/>
    </row>
    <row r="241" spans="2:19">
      <c r="B241" s="3"/>
      <c r="C241" s="25"/>
      <c r="D241" s="29"/>
      <c r="G241" s="23"/>
      <c r="J241" s="4"/>
      <c r="K241" s="4"/>
      <c r="L241" s="4"/>
      <c r="M241" s="4"/>
      <c r="N241" s="26"/>
      <c r="O241" s="4"/>
      <c r="P241" s="4"/>
      <c r="Q241" s="4"/>
      <c r="R241" s="9"/>
      <c r="S241" s="5"/>
    </row>
    <row r="242" spans="2:19">
      <c r="B242" s="3"/>
      <c r="C242" s="25"/>
      <c r="D242" s="29"/>
      <c r="G242" s="23"/>
      <c r="J242" s="4"/>
      <c r="K242" s="4"/>
      <c r="L242" s="4"/>
      <c r="M242" s="4"/>
      <c r="N242" s="26"/>
      <c r="O242" s="4"/>
      <c r="P242" s="4"/>
      <c r="Q242" s="4"/>
      <c r="R242" s="9"/>
      <c r="S242" s="5"/>
    </row>
    <row r="243" spans="2:19">
      <c r="B243" s="3"/>
      <c r="C243" s="25"/>
      <c r="D243" s="29"/>
      <c r="G243" s="23"/>
      <c r="J243" s="4"/>
      <c r="K243" s="4"/>
      <c r="L243" s="4"/>
      <c r="M243" s="4"/>
      <c r="N243" s="26"/>
      <c r="O243" s="4"/>
      <c r="P243" s="4"/>
      <c r="Q243" s="4"/>
      <c r="R243" s="9"/>
      <c r="S243" s="5"/>
    </row>
    <row r="244" spans="2:19">
      <c r="B244" s="3"/>
      <c r="C244" s="25"/>
      <c r="D244" s="29"/>
      <c r="G244" s="23"/>
      <c r="J244" s="4"/>
      <c r="K244" s="4"/>
      <c r="L244" s="4"/>
      <c r="M244" s="4"/>
      <c r="N244" s="26"/>
      <c r="O244" s="4"/>
      <c r="P244" s="4"/>
      <c r="Q244" s="4"/>
      <c r="R244" s="9"/>
      <c r="S244" s="5"/>
    </row>
    <row r="245" spans="2:19">
      <c r="B245" s="3"/>
      <c r="C245" s="25"/>
      <c r="D245" s="29"/>
      <c r="G245" s="23"/>
      <c r="J245" s="4"/>
      <c r="K245" s="4"/>
      <c r="L245" s="4"/>
      <c r="M245" s="4"/>
      <c r="N245" s="26"/>
      <c r="O245" s="4"/>
      <c r="P245" s="4"/>
      <c r="Q245" s="4"/>
      <c r="R245" s="9"/>
      <c r="S245" s="5"/>
    </row>
    <row r="246" spans="2:19">
      <c r="B246" s="3"/>
      <c r="C246" s="25"/>
      <c r="D246" s="29"/>
      <c r="G246" s="23"/>
      <c r="J246" s="4"/>
      <c r="K246" s="4"/>
      <c r="L246" s="4"/>
      <c r="M246" s="4"/>
      <c r="N246" s="26"/>
      <c r="O246" s="4"/>
      <c r="P246" s="4"/>
      <c r="Q246" s="4"/>
      <c r="R246" s="9"/>
      <c r="S246" s="5"/>
    </row>
    <row r="247" spans="2:19">
      <c r="B247" s="3"/>
      <c r="C247" s="25"/>
      <c r="D247" s="29"/>
      <c r="G247" s="23"/>
      <c r="J247" s="4"/>
      <c r="K247" s="4"/>
      <c r="L247" s="4"/>
      <c r="M247" s="4"/>
      <c r="N247" s="26"/>
      <c r="O247" s="4"/>
      <c r="P247" s="4"/>
      <c r="Q247" s="4"/>
      <c r="R247" s="9"/>
      <c r="S247" s="5"/>
    </row>
    <row r="248" spans="2:19">
      <c r="B248" s="3"/>
      <c r="C248" s="25"/>
      <c r="D248" s="29"/>
      <c r="G248" s="23"/>
      <c r="J248" s="4"/>
      <c r="K248" s="4"/>
      <c r="L248" s="4"/>
      <c r="M248" s="4"/>
      <c r="N248" s="26"/>
      <c r="O248" s="4"/>
      <c r="P248" s="4"/>
      <c r="Q248" s="4"/>
      <c r="R248" s="9"/>
      <c r="S248" s="5"/>
    </row>
    <row r="249" spans="2:19">
      <c r="B249" s="3"/>
      <c r="C249" s="25"/>
      <c r="D249" s="29"/>
      <c r="G249" s="23"/>
      <c r="J249" s="4"/>
      <c r="K249" s="4"/>
      <c r="L249" s="4"/>
      <c r="M249" s="4"/>
      <c r="N249" s="26"/>
      <c r="O249" s="4"/>
      <c r="P249" s="4"/>
      <c r="Q249" s="4"/>
      <c r="R249" s="9"/>
      <c r="S249" s="5"/>
    </row>
    <row r="250" spans="2:19">
      <c r="B250" s="3"/>
      <c r="C250" s="25"/>
      <c r="D250" s="29"/>
      <c r="G250" s="23"/>
      <c r="J250" s="4"/>
      <c r="K250" s="4"/>
      <c r="L250" s="4"/>
      <c r="M250" s="4"/>
      <c r="N250" s="26"/>
      <c r="O250" s="4"/>
      <c r="P250" s="4"/>
      <c r="Q250" s="4"/>
      <c r="R250" s="9"/>
      <c r="S250" s="5"/>
    </row>
    <row r="251" spans="2:19">
      <c r="B251" s="3"/>
      <c r="C251" s="25"/>
      <c r="D251" s="29"/>
      <c r="G251" s="23"/>
      <c r="J251" s="4"/>
      <c r="K251" s="4"/>
      <c r="L251" s="4"/>
      <c r="M251" s="4"/>
      <c r="N251" s="26"/>
      <c r="O251" s="4"/>
      <c r="P251" s="4"/>
      <c r="Q251" s="4"/>
      <c r="R251" s="9"/>
      <c r="S251" s="5"/>
    </row>
    <row r="252" spans="2:19">
      <c r="B252" s="3"/>
      <c r="C252" s="25"/>
      <c r="D252" s="29"/>
      <c r="G252" s="23"/>
      <c r="J252" s="4"/>
      <c r="K252" s="4"/>
      <c r="L252" s="4"/>
      <c r="M252" s="4"/>
      <c r="N252" s="26"/>
      <c r="O252" s="4"/>
      <c r="P252" s="4"/>
      <c r="Q252" s="4"/>
      <c r="R252" s="9"/>
      <c r="S252" s="5"/>
    </row>
    <row r="253" spans="2:19">
      <c r="B253" s="3"/>
      <c r="C253" s="25"/>
      <c r="D253" s="29"/>
      <c r="G253" s="23"/>
      <c r="J253" s="4"/>
      <c r="K253" s="4"/>
      <c r="L253" s="4"/>
      <c r="M253" s="4"/>
      <c r="N253" s="26"/>
      <c r="O253" s="4"/>
      <c r="P253" s="4"/>
      <c r="Q253" s="4"/>
      <c r="R253" s="9"/>
      <c r="S253" s="5"/>
    </row>
    <row r="254" spans="2:19">
      <c r="B254" s="3"/>
      <c r="C254" s="25"/>
      <c r="D254" s="29"/>
      <c r="G254" s="23"/>
      <c r="J254" s="4"/>
      <c r="K254" s="4"/>
      <c r="L254" s="4"/>
      <c r="M254" s="4"/>
      <c r="N254" s="26"/>
      <c r="O254" s="4"/>
      <c r="P254" s="4"/>
      <c r="Q254" s="4"/>
      <c r="R254" s="9"/>
      <c r="S254" s="5"/>
    </row>
    <row r="255" spans="2:19">
      <c r="B255" s="3"/>
      <c r="C255" s="25"/>
      <c r="D255" s="29"/>
      <c r="G255" s="23"/>
      <c r="J255" s="4"/>
      <c r="K255" s="4"/>
      <c r="L255" s="4"/>
      <c r="M255" s="4"/>
      <c r="N255" s="26"/>
      <c r="O255" s="4"/>
      <c r="P255" s="4"/>
      <c r="Q255" s="4"/>
      <c r="R255" s="9"/>
      <c r="S255" s="5"/>
    </row>
    <row r="256" spans="2:19">
      <c r="B256" s="3"/>
      <c r="C256" s="25"/>
      <c r="D256" s="29"/>
      <c r="G256" s="23"/>
      <c r="J256" s="4"/>
      <c r="K256" s="4"/>
      <c r="L256" s="4"/>
      <c r="M256" s="4"/>
      <c r="N256" s="26"/>
      <c r="O256" s="4"/>
      <c r="P256" s="4"/>
      <c r="Q256" s="4"/>
      <c r="R256" s="9"/>
      <c r="S256" s="5"/>
    </row>
    <row r="257" spans="2:19">
      <c r="B257" s="3"/>
      <c r="C257" s="25"/>
      <c r="D257" s="29"/>
      <c r="G257" s="23"/>
      <c r="J257" s="4"/>
      <c r="K257" s="4"/>
      <c r="L257" s="4"/>
      <c r="M257" s="4"/>
      <c r="N257" s="26"/>
      <c r="O257" s="4"/>
      <c r="P257" s="4"/>
      <c r="Q257" s="4"/>
      <c r="R257" s="9"/>
      <c r="S257" s="5"/>
    </row>
    <row r="258" spans="2:19">
      <c r="B258" s="3"/>
      <c r="C258" s="25"/>
      <c r="D258" s="29"/>
      <c r="G258" s="23"/>
      <c r="J258" s="4"/>
      <c r="K258" s="4"/>
      <c r="L258" s="4"/>
      <c r="M258" s="4"/>
      <c r="N258" s="26"/>
      <c r="O258" s="4"/>
      <c r="P258" s="4"/>
      <c r="Q258" s="4"/>
      <c r="R258" s="9"/>
      <c r="S258" s="5"/>
    </row>
    <row r="259" spans="2:19">
      <c r="B259" s="3"/>
      <c r="C259" s="25"/>
      <c r="D259" s="29"/>
      <c r="G259" s="23"/>
      <c r="J259" s="4"/>
      <c r="K259" s="4"/>
      <c r="L259" s="4"/>
      <c r="M259" s="4"/>
      <c r="N259" s="26"/>
      <c r="O259" s="4"/>
      <c r="P259" s="4"/>
      <c r="Q259" s="4"/>
      <c r="R259" s="9"/>
      <c r="S259" s="5"/>
    </row>
    <row r="260" spans="2:19">
      <c r="B260" s="3"/>
      <c r="C260" s="25"/>
      <c r="D260" s="29"/>
      <c r="G260" s="23"/>
      <c r="J260" s="4"/>
      <c r="K260" s="4"/>
      <c r="L260" s="4"/>
      <c r="M260" s="4"/>
      <c r="N260" s="26"/>
      <c r="O260" s="4"/>
      <c r="P260" s="4"/>
      <c r="Q260" s="4"/>
      <c r="R260" s="9"/>
      <c r="S260" s="5"/>
    </row>
    <row r="261" spans="2:19">
      <c r="B261" s="3"/>
      <c r="C261" s="25"/>
      <c r="D261" s="29"/>
      <c r="G261" s="23"/>
      <c r="J261" s="4"/>
      <c r="K261" s="4"/>
      <c r="L261" s="4"/>
      <c r="M261" s="4"/>
      <c r="N261" s="26"/>
      <c r="O261" s="4"/>
      <c r="P261" s="4"/>
      <c r="Q261" s="4"/>
      <c r="R261" s="9"/>
      <c r="S261" s="5"/>
    </row>
    <row r="262" spans="2:19">
      <c r="B262" s="3"/>
      <c r="C262" s="25"/>
      <c r="D262" s="29"/>
      <c r="G262" s="23"/>
      <c r="J262" s="4"/>
      <c r="K262" s="4"/>
      <c r="L262" s="4"/>
      <c r="M262" s="4"/>
      <c r="N262" s="26"/>
      <c r="O262" s="4"/>
      <c r="P262" s="4"/>
      <c r="Q262" s="4"/>
      <c r="R262" s="9"/>
      <c r="S262" s="5"/>
    </row>
    <row r="263" spans="2:19">
      <c r="B263" s="3"/>
      <c r="C263" s="25"/>
      <c r="D263" s="29"/>
      <c r="G263" s="23"/>
      <c r="J263" s="4"/>
      <c r="K263" s="4"/>
      <c r="L263" s="4"/>
      <c r="M263" s="4"/>
      <c r="N263" s="26"/>
      <c r="O263" s="4"/>
      <c r="P263" s="4"/>
      <c r="Q263" s="4"/>
      <c r="R263" s="9"/>
      <c r="S263" s="5"/>
    </row>
    <row r="264" spans="2:19">
      <c r="B264" s="3"/>
      <c r="C264" s="25"/>
      <c r="D264" s="29"/>
      <c r="G264" s="23"/>
      <c r="J264" s="4"/>
      <c r="K264" s="4"/>
      <c r="L264" s="4"/>
      <c r="M264" s="4"/>
      <c r="N264" s="26"/>
      <c r="O264" s="4"/>
      <c r="P264" s="4"/>
      <c r="Q264" s="4"/>
      <c r="R264" s="9"/>
      <c r="S264" s="5"/>
    </row>
    <row r="265" spans="2:19">
      <c r="B265" s="3"/>
      <c r="C265" s="25"/>
      <c r="D265" s="29"/>
      <c r="G265" s="23"/>
      <c r="J265" s="4"/>
      <c r="K265" s="4"/>
      <c r="L265" s="4"/>
      <c r="M265" s="4"/>
      <c r="N265" s="26"/>
      <c r="O265" s="4"/>
      <c r="P265" s="4"/>
      <c r="Q265" s="4"/>
      <c r="R265" s="9"/>
      <c r="S265" s="5"/>
    </row>
    <row r="266" spans="2:19">
      <c r="B266" s="3"/>
      <c r="C266" s="25"/>
      <c r="D266" s="29"/>
      <c r="G266" s="23"/>
      <c r="J266" s="4"/>
      <c r="K266" s="4"/>
      <c r="L266" s="4"/>
      <c r="M266" s="4"/>
      <c r="N266" s="26"/>
      <c r="O266" s="4"/>
      <c r="P266" s="4"/>
      <c r="Q266" s="4"/>
      <c r="R266" s="9"/>
      <c r="S266" s="5"/>
    </row>
    <row r="267" spans="2:19">
      <c r="B267" s="3"/>
      <c r="C267" s="25"/>
      <c r="D267" s="29"/>
      <c r="G267" s="23"/>
      <c r="J267" s="4"/>
      <c r="K267" s="4"/>
      <c r="L267" s="4"/>
      <c r="M267" s="4"/>
      <c r="N267" s="26"/>
      <c r="O267" s="4"/>
      <c r="P267" s="4"/>
      <c r="Q267" s="4"/>
      <c r="R267" s="9"/>
      <c r="S267" s="5"/>
    </row>
    <row r="268" spans="2:19">
      <c r="B268" s="3"/>
      <c r="C268" s="25"/>
      <c r="D268" s="29"/>
      <c r="G268" s="23"/>
      <c r="J268" s="4"/>
      <c r="K268" s="4"/>
      <c r="L268" s="4"/>
      <c r="M268" s="4"/>
      <c r="N268" s="26"/>
      <c r="O268" s="4"/>
      <c r="P268" s="4"/>
      <c r="Q268" s="4"/>
      <c r="R268" s="9"/>
      <c r="S268" s="5"/>
    </row>
    <row r="269" spans="2:19">
      <c r="B269" s="3"/>
      <c r="C269" s="25"/>
      <c r="D269" s="29"/>
      <c r="G269" s="23"/>
      <c r="J269" s="4"/>
      <c r="K269" s="4"/>
      <c r="L269" s="4"/>
      <c r="M269" s="4"/>
      <c r="N269" s="26"/>
      <c r="O269" s="4"/>
      <c r="P269" s="4"/>
      <c r="Q269" s="4"/>
      <c r="R269" s="9"/>
      <c r="S269" s="5"/>
    </row>
    <row r="270" spans="2:19">
      <c r="B270" s="3"/>
      <c r="C270" s="25"/>
      <c r="D270" s="29"/>
      <c r="G270" s="23"/>
      <c r="J270" s="4"/>
      <c r="K270" s="4"/>
      <c r="L270" s="4"/>
      <c r="M270" s="4"/>
      <c r="N270" s="26"/>
      <c r="O270" s="4"/>
      <c r="P270" s="4"/>
      <c r="Q270" s="4"/>
      <c r="R270" s="9"/>
      <c r="S270" s="5"/>
    </row>
    <row r="271" spans="2:19">
      <c r="B271" s="3"/>
      <c r="C271" s="25"/>
      <c r="D271" s="29"/>
      <c r="G271" s="23"/>
      <c r="J271" s="4"/>
      <c r="K271" s="4"/>
      <c r="L271" s="4"/>
      <c r="M271" s="4"/>
      <c r="N271" s="26"/>
      <c r="O271" s="4"/>
      <c r="P271" s="4"/>
      <c r="Q271" s="4"/>
      <c r="R271" s="9"/>
      <c r="S271" s="5"/>
    </row>
    <row r="272" spans="2:19">
      <c r="B272" s="3"/>
      <c r="C272" s="25"/>
      <c r="D272" s="29"/>
      <c r="G272" s="23"/>
      <c r="J272" s="4"/>
      <c r="K272" s="4"/>
      <c r="L272" s="4"/>
      <c r="M272" s="4"/>
      <c r="N272" s="26"/>
      <c r="O272" s="4"/>
      <c r="P272" s="4"/>
      <c r="Q272" s="4"/>
      <c r="R272" s="9"/>
      <c r="S272" s="5"/>
    </row>
    <row r="273" spans="2:19">
      <c r="B273" s="3"/>
      <c r="C273" s="25"/>
      <c r="D273" s="29"/>
      <c r="G273" s="23"/>
      <c r="J273" s="4"/>
      <c r="K273" s="4"/>
      <c r="L273" s="4"/>
      <c r="M273" s="4"/>
      <c r="N273" s="26"/>
      <c r="O273" s="4"/>
      <c r="P273" s="4"/>
      <c r="Q273" s="4"/>
      <c r="R273" s="9"/>
      <c r="S273" s="5"/>
    </row>
    <row r="274" spans="2:19">
      <c r="B274" s="3"/>
      <c r="C274" s="25"/>
      <c r="D274" s="29"/>
      <c r="G274" s="23"/>
      <c r="J274" s="4"/>
      <c r="K274" s="4"/>
      <c r="L274" s="4"/>
      <c r="M274" s="4"/>
      <c r="N274" s="26"/>
      <c r="O274" s="4"/>
      <c r="P274" s="4"/>
      <c r="Q274" s="4"/>
      <c r="R274" s="9"/>
      <c r="S274" s="5"/>
    </row>
    <row r="275" spans="2:19">
      <c r="B275" s="3"/>
      <c r="C275" s="25"/>
      <c r="D275" s="29"/>
      <c r="G275" s="23"/>
      <c r="J275" s="4"/>
      <c r="K275" s="4"/>
      <c r="L275" s="4"/>
      <c r="M275" s="4"/>
      <c r="N275" s="26"/>
      <c r="O275" s="4"/>
      <c r="P275" s="4"/>
      <c r="Q275" s="4"/>
      <c r="R275" s="9"/>
      <c r="S275" s="5"/>
    </row>
    <row r="276" spans="2:19">
      <c r="B276" s="3"/>
      <c r="C276" s="25"/>
      <c r="D276" s="29"/>
      <c r="G276" s="23"/>
      <c r="J276" s="4"/>
      <c r="K276" s="4"/>
      <c r="L276" s="4"/>
      <c r="M276" s="4"/>
      <c r="N276" s="26"/>
      <c r="O276" s="4"/>
      <c r="P276" s="4"/>
      <c r="Q276" s="4"/>
      <c r="R276" s="9"/>
      <c r="S276" s="5"/>
    </row>
    <row r="277" spans="2:19">
      <c r="B277" s="3"/>
      <c r="C277" s="25"/>
      <c r="D277" s="29"/>
      <c r="G277" s="23"/>
      <c r="J277" s="4"/>
      <c r="K277" s="4"/>
      <c r="L277" s="4"/>
      <c r="M277" s="4"/>
      <c r="N277" s="26"/>
      <c r="O277" s="4"/>
      <c r="P277" s="4"/>
      <c r="Q277" s="4"/>
      <c r="R277" s="9"/>
      <c r="S277" s="5"/>
    </row>
    <row r="278" spans="2:19">
      <c r="B278" s="3"/>
      <c r="C278" s="25"/>
      <c r="D278" s="29"/>
      <c r="G278" s="23"/>
      <c r="J278" s="4"/>
      <c r="K278" s="4"/>
      <c r="L278" s="4"/>
      <c r="M278" s="4"/>
      <c r="N278" s="26"/>
      <c r="O278" s="4"/>
      <c r="P278" s="4"/>
      <c r="Q278" s="4"/>
      <c r="R278" s="9"/>
      <c r="S278" s="5"/>
    </row>
    <row r="279" spans="2:19">
      <c r="B279" s="3"/>
      <c r="C279" s="25"/>
      <c r="D279" s="29"/>
      <c r="G279" s="23"/>
      <c r="J279" s="4"/>
      <c r="K279" s="4"/>
      <c r="L279" s="4"/>
      <c r="M279" s="4"/>
      <c r="N279" s="26"/>
      <c r="O279" s="4"/>
      <c r="P279" s="4"/>
      <c r="Q279" s="4"/>
      <c r="R279" s="9"/>
      <c r="S279" s="5"/>
    </row>
    <row r="280" spans="2:19">
      <c r="B280" s="3"/>
      <c r="C280" s="25"/>
      <c r="D280" s="29"/>
      <c r="G280" s="23"/>
      <c r="J280" s="4"/>
      <c r="K280" s="4"/>
      <c r="L280" s="4"/>
      <c r="M280" s="4"/>
      <c r="N280" s="26"/>
      <c r="O280" s="4"/>
      <c r="P280" s="4"/>
      <c r="Q280" s="4"/>
      <c r="R280" s="9"/>
      <c r="S280" s="5"/>
    </row>
    <row r="281" spans="2:19">
      <c r="B281" s="3"/>
      <c r="C281" s="25"/>
      <c r="D281" s="29"/>
      <c r="G281" s="23"/>
      <c r="J281" s="4"/>
      <c r="K281" s="4"/>
      <c r="L281" s="4"/>
      <c r="M281" s="4"/>
      <c r="N281" s="26"/>
      <c r="O281" s="4"/>
      <c r="P281" s="4"/>
      <c r="Q281" s="4"/>
      <c r="R281" s="9"/>
      <c r="S281" s="5"/>
    </row>
  </sheetData>
  <phoneticPr fontId="2"/>
  <conditionalFormatting sqref="O5:R281">
    <cfRule type="cellIs" dxfId="22" priority="9" operator="notBetween">
      <formula>0.05</formula>
      <formula>-0.05</formula>
    </cfRule>
    <cfRule type="cellIs" dxfId="21" priority="10" operator="between">
      <formula>-0.03</formula>
      <formula>-0.05</formula>
    </cfRule>
    <cfRule type="cellIs" dxfId="20" priority="11" operator="between">
      <formula>0.03</formula>
      <formula>0.05</formula>
    </cfRule>
    <cfRule type="cellIs" dxfId="19" priority="12" operator="between">
      <formula>0.03</formula>
      <formula>-0.03</formula>
    </cfRule>
  </conditionalFormatting>
  <conditionalFormatting sqref="N5:N281">
    <cfRule type="cellIs" dxfId="18" priority="8" operator="equal">
      <formula>0</formula>
    </cfRule>
  </conditionalFormatting>
  <conditionalFormatting sqref="N5:R281">
    <cfRule type="containsBlanks" dxfId="17" priority="7">
      <formula>LEN(TRIM(N5))=0</formula>
    </cfRule>
  </conditionalFormatting>
  <dataValidations count="2">
    <dataValidation type="list" allowBlank="1" showInputMessage="1" showErrorMessage="1" sqref="E5:E166">
      <formula1>"あり,なし(昼),なし(夜),その他"</formula1>
    </dataValidation>
    <dataValidation type="list" allowBlank="1" showInputMessage="1" showErrorMessage="1" sqref="B5:B281">
      <formula1>"RealSense,OAK-D-LITE"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5"/>
  <sheetViews>
    <sheetView zoomScale="70" zoomScaleNormal="70" workbookViewId="0">
      <selection activeCell="I13" sqref="I13"/>
    </sheetView>
  </sheetViews>
  <sheetFormatPr defaultColWidth="8.83203125" defaultRowHeight="18"/>
  <cols>
    <col min="1" max="1" width="8.6640625" customWidth="1"/>
    <col min="2" max="2" width="10" bestFit="1" customWidth="1"/>
    <col min="3" max="3" width="12.6640625" style="5" bestFit="1" customWidth="1"/>
    <col min="4" max="4" width="12.6640625" style="5" customWidth="1"/>
    <col min="7" max="7" width="26.1640625" customWidth="1"/>
    <col min="8" max="8" width="14.5" customWidth="1"/>
    <col min="9" max="9" width="8.83203125" customWidth="1"/>
    <col min="10" max="10" width="14.33203125" bestFit="1" customWidth="1"/>
    <col min="11" max="11" width="8.6640625" customWidth="1"/>
    <col min="14" max="14" width="8.5" bestFit="1" customWidth="1"/>
    <col min="15" max="15" width="14.33203125" bestFit="1" customWidth="1"/>
    <col min="16" max="16" width="8.6640625" customWidth="1"/>
    <col min="19" max="19" width="14.33203125" bestFit="1" customWidth="1"/>
    <col min="23" max="23" width="11" bestFit="1" customWidth="1"/>
  </cols>
  <sheetData>
    <row r="1" spans="1:23">
      <c r="A1" t="s">
        <v>0</v>
      </c>
    </row>
    <row r="2" spans="1:23">
      <c r="A2" t="s">
        <v>35</v>
      </c>
    </row>
    <row r="3" spans="1:23" ht="24.5" thickBot="1">
      <c r="J3" s="7" t="s">
        <v>13</v>
      </c>
      <c r="O3" s="7" t="s">
        <v>18</v>
      </c>
      <c r="S3" s="7" t="s">
        <v>2</v>
      </c>
      <c r="W3" s="7" t="s">
        <v>77</v>
      </c>
    </row>
    <row r="4" spans="1:23" ht="21" thickTop="1" thickBot="1">
      <c r="A4" s="2" t="s">
        <v>22</v>
      </c>
      <c r="B4" s="3" t="s">
        <v>16</v>
      </c>
      <c r="C4" s="6" t="s">
        <v>21</v>
      </c>
      <c r="D4" s="6" t="s">
        <v>37</v>
      </c>
      <c r="E4" s="1" t="s">
        <v>1</v>
      </c>
      <c r="F4" s="1" t="s">
        <v>7</v>
      </c>
      <c r="G4" s="1" t="s">
        <v>12</v>
      </c>
      <c r="H4" s="1" t="s">
        <v>26</v>
      </c>
      <c r="I4" s="1" t="s">
        <v>27</v>
      </c>
      <c r="J4" s="1" t="s">
        <v>3</v>
      </c>
      <c r="K4" s="1" t="s">
        <v>4</v>
      </c>
      <c r="L4" s="1" t="s">
        <v>5</v>
      </c>
      <c r="M4" s="1" t="s">
        <v>6</v>
      </c>
      <c r="N4" s="8" t="s">
        <v>14</v>
      </c>
      <c r="O4" s="1" t="s">
        <v>3</v>
      </c>
      <c r="P4" s="1" t="s">
        <v>4</v>
      </c>
      <c r="Q4" s="1" t="s">
        <v>5</v>
      </c>
      <c r="R4" s="8" t="s">
        <v>6</v>
      </c>
      <c r="S4" s="1" t="s">
        <v>3</v>
      </c>
      <c r="T4" s="11" t="s">
        <v>4</v>
      </c>
      <c r="U4" s="12" t="s">
        <v>5</v>
      </c>
      <c r="V4" s="13" t="s">
        <v>6</v>
      </c>
      <c r="W4" s="1" t="s">
        <v>78</v>
      </c>
    </row>
    <row r="5" spans="1:23" ht="36.5" thickBot="1">
      <c r="A5" s="19" t="s">
        <v>8</v>
      </c>
      <c r="B5" s="19" t="s">
        <v>17</v>
      </c>
      <c r="C5" s="24">
        <v>100</v>
      </c>
      <c r="D5" s="28">
        <v>30</v>
      </c>
      <c r="E5" s="19" t="s">
        <v>9</v>
      </c>
      <c r="F5" s="19" t="s">
        <v>30</v>
      </c>
      <c r="G5" s="20" t="s">
        <v>36</v>
      </c>
      <c r="H5" s="19"/>
      <c r="J5" s="21">
        <v>1.1000000000000001</v>
      </c>
      <c r="K5" s="21">
        <v>1.796</v>
      </c>
      <c r="L5" s="21">
        <v>0.2</v>
      </c>
      <c r="M5" s="21">
        <v>0.1</v>
      </c>
      <c r="N5" s="22">
        <v>3</v>
      </c>
      <c r="O5" s="14">
        <f>IF(AND(S5&lt;&gt;"",J5&lt;&gt;""),J5-S5,"")</f>
        <v>-9.9999999999999867E-2</v>
      </c>
      <c r="P5" s="14">
        <f>IF(K5&lt;&gt;"",K5-$T$5,"")</f>
        <v>-4.0000000000000036E-3</v>
      </c>
      <c r="Q5" s="14">
        <f>IF(L5&lt;&gt;"",L5-$U$5,"")</f>
        <v>2.7000000000000024E-2</v>
      </c>
      <c r="R5" s="15">
        <f>IF(M5&lt;&gt;"",M5-$V$5,"")</f>
        <v>-0.19699999999999998</v>
      </c>
      <c r="S5" s="27">
        <v>1.2</v>
      </c>
      <c r="T5" s="16">
        <v>1.8</v>
      </c>
      <c r="U5" s="17">
        <v>0.17299999999999999</v>
      </c>
      <c r="V5" s="18">
        <v>0.29699999999999999</v>
      </c>
      <c r="W5" s="33">
        <f>ABS(O5)*2 + ABS(P5)*1 + ABS(Q5)*3 + ABS(R5)*3</f>
        <v>0.87599999999999978</v>
      </c>
    </row>
    <row r="6" spans="1:23" ht="36" customHeight="1">
      <c r="A6" s="3">
        <v>1</v>
      </c>
      <c r="B6" s="3" t="s">
        <v>17</v>
      </c>
      <c r="C6" s="25">
        <v>40</v>
      </c>
      <c r="D6" s="29">
        <v>45</v>
      </c>
      <c r="E6" t="s">
        <v>9</v>
      </c>
      <c r="F6" t="s">
        <v>30</v>
      </c>
      <c r="G6" s="23" t="s">
        <v>24</v>
      </c>
      <c r="J6" s="4"/>
      <c r="K6" s="4"/>
      <c r="L6" s="4"/>
      <c r="M6" s="4"/>
      <c r="N6" s="10">
        <v>0</v>
      </c>
      <c r="O6" s="14" t="str">
        <f t="shared" ref="O6:O69" si="0">IF(AND(S6&lt;&gt;"",J6&lt;&gt;""),J6-S6,"")</f>
        <v/>
      </c>
      <c r="P6" s="14" t="str">
        <f t="shared" ref="P6:P69" si="1">IF(K6&lt;&gt;"",K6-$T$5,"")</f>
        <v/>
      </c>
      <c r="Q6" s="14" t="str">
        <f t="shared" ref="Q6:Q69" si="2">IF(L6&lt;&gt;"",L6-$U$5,"")</f>
        <v/>
      </c>
      <c r="R6" s="15" t="str">
        <f t="shared" ref="R6:R69" si="3">IF(M6&lt;&gt;"",M6-$V$5,"")</f>
        <v/>
      </c>
      <c r="S6" s="5">
        <v>0.35</v>
      </c>
      <c r="W6" s="34" t="str">
        <f>IF(O6&lt;&gt;"", ABS(O6)*2 + ABS(P6)*1 + ABS(Q6)*3 + ABS(R6)*3, "")</f>
        <v/>
      </c>
    </row>
    <row r="7" spans="1:23" ht="36" customHeight="1">
      <c r="A7">
        <v>2</v>
      </c>
      <c r="B7" s="3" t="s">
        <v>17</v>
      </c>
      <c r="C7" s="25">
        <v>40</v>
      </c>
      <c r="D7" s="29">
        <v>45</v>
      </c>
      <c r="E7" t="s">
        <v>9</v>
      </c>
      <c r="F7" t="s">
        <v>30</v>
      </c>
      <c r="G7" s="23" t="s">
        <v>24</v>
      </c>
      <c r="H7" s="23" t="s">
        <v>23</v>
      </c>
      <c r="J7" s="4"/>
      <c r="K7" s="4"/>
      <c r="L7" s="4"/>
      <c r="M7" s="4"/>
      <c r="N7" s="10">
        <v>0</v>
      </c>
      <c r="O7" s="14" t="str">
        <f t="shared" si="0"/>
        <v/>
      </c>
      <c r="P7" s="14" t="str">
        <f t="shared" si="1"/>
        <v/>
      </c>
      <c r="Q7" s="14" t="str">
        <f t="shared" si="2"/>
        <v/>
      </c>
      <c r="R7" s="15" t="str">
        <f t="shared" si="3"/>
        <v/>
      </c>
      <c r="S7" s="5">
        <v>0.35</v>
      </c>
      <c r="W7" s="34" t="str">
        <f t="shared" ref="W7:W70" si="4">IF(O7&lt;&gt;"", ABS(O7)*2 + ABS(P7)*1 + ABS(Q7)*3 + ABS(R7)*3, "")</f>
        <v/>
      </c>
    </row>
    <row r="8" spans="1:23" ht="36" customHeight="1">
      <c r="A8" s="3">
        <v>3</v>
      </c>
      <c r="B8" s="3" t="s">
        <v>17</v>
      </c>
      <c r="C8" s="25">
        <v>50</v>
      </c>
      <c r="D8" s="29">
        <v>45</v>
      </c>
      <c r="E8" t="s">
        <v>9</v>
      </c>
      <c r="F8" t="s">
        <v>30</v>
      </c>
      <c r="G8" s="23" t="s">
        <v>24</v>
      </c>
      <c r="J8" s="4"/>
      <c r="K8" s="4"/>
      <c r="L8" s="4"/>
      <c r="M8" s="4"/>
      <c r="N8" s="10">
        <v>0</v>
      </c>
      <c r="O8" s="14" t="str">
        <f t="shared" si="0"/>
        <v/>
      </c>
      <c r="P8" s="14" t="str">
        <f t="shared" si="1"/>
        <v/>
      </c>
      <c r="Q8" s="14" t="str">
        <f t="shared" si="2"/>
        <v/>
      </c>
      <c r="R8" s="15" t="str">
        <f t="shared" si="3"/>
        <v/>
      </c>
      <c r="S8" s="5">
        <v>0.35</v>
      </c>
      <c r="W8" s="34" t="str">
        <f t="shared" si="4"/>
        <v/>
      </c>
    </row>
    <row r="9" spans="1:23" ht="36">
      <c r="A9">
        <v>4</v>
      </c>
      <c r="B9" s="3" t="s">
        <v>17</v>
      </c>
      <c r="C9" s="25">
        <v>50</v>
      </c>
      <c r="D9" s="29">
        <v>45</v>
      </c>
      <c r="E9" t="s">
        <v>9</v>
      </c>
      <c r="F9" t="s">
        <v>30</v>
      </c>
      <c r="G9" s="23" t="s">
        <v>24</v>
      </c>
      <c r="H9" s="23" t="s">
        <v>23</v>
      </c>
      <c r="J9" s="4"/>
      <c r="K9" s="4"/>
      <c r="L9" s="4"/>
      <c r="M9" s="4"/>
      <c r="N9" s="10">
        <v>0</v>
      </c>
      <c r="O9" s="14" t="str">
        <f t="shared" si="0"/>
        <v/>
      </c>
      <c r="P9" s="14" t="str">
        <f t="shared" si="1"/>
        <v/>
      </c>
      <c r="Q9" s="14" t="str">
        <f t="shared" si="2"/>
        <v/>
      </c>
      <c r="R9" s="15" t="str">
        <f t="shared" si="3"/>
        <v/>
      </c>
      <c r="S9" s="5">
        <v>0.35</v>
      </c>
      <c r="W9" s="34" t="str">
        <f t="shared" si="4"/>
        <v/>
      </c>
    </row>
    <row r="10" spans="1:23" ht="36" customHeight="1">
      <c r="A10" s="3">
        <v>5</v>
      </c>
      <c r="B10" s="3" t="s">
        <v>17</v>
      </c>
      <c r="C10" s="25">
        <v>50</v>
      </c>
      <c r="D10" s="29">
        <v>45</v>
      </c>
      <c r="E10" t="s">
        <v>9</v>
      </c>
      <c r="F10" t="s">
        <v>30</v>
      </c>
      <c r="G10" s="23" t="s">
        <v>24</v>
      </c>
      <c r="J10" s="4"/>
      <c r="K10" s="4"/>
      <c r="L10" s="4"/>
      <c r="M10" s="4"/>
      <c r="N10" s="10">
        <v>0</v>
      </c>
      <c r="O10" s="14" t="str">
        <f t="shared" si="0"/>
        <v/>
      </c>
      <c r="P10" s="14" t="str">
        <f t="shared" si="1"/>
        <v/>
      </c>
      <c r="Q10" s="14" t="str">
        <f t="shared" si="2"/>
        <v/>
      </c>
      <c r="R10" s="15" t="str">
        <f t="shared" si="3"/>
        <v/>
      </c>
      <c r="S10" s="5">
        <v>0.5</v>
      </c>
      <c r="W10" s="34" t="str">
        <f t="shared" si="4"/>
        <v/>
      </c>
    </row>
    <row r="11" spans="1:23" ht="36">
      <c r="A11">
        <v>6</v>
      </c>
      <c r="B11" s="3" t="s">
        <v>17</v>
      </c>
      <c r="C11" s="25">
        <v>50</v>
      </c>
      <c r="D11" s="29">
        <v>45</v>
      </c>
      <c r="E11" t="s">
        <v>9</v>
      </c>
      <c r="F11" t="s">
        <v>30</v>
      </c>
      <c r="G11" s="23" t="s">
        <v>24</v>
      </c>
      <c r="H11" s="23" t="s">
        <v>23</v>
      </c>
      <c r="J11" s="4"/>
      <c r="K11" s="4"/>
      <c r="L11" s="4"/>
      <c r="M11" s="4"/>
      <c r="N11" s="10">
        <v>0</v>
      </c>
      <c r="O11" s="14" t="str">
        <f t="shared" si="0"/>
        <v/>
      </c>
      <c r="P11" s="14" t="str">
        <f t="shared" si="1"/>
        <v/>
      </c>
      <c r="Q11" s="14" t="str">
        <f t="shared" si="2"/>
        <v/>
      </c>
      <c r="R11" s="15" t="str">
        <f t="shared" si="3"/>
        <v/>
      </c>
      <c r="S11" s="5">
        <v>0.5</v>
      </c>
      <c r="W11" s="34" t="str">
        <f t="shared" si="4"/>
        <v/>
      </c>
    </row>
    <row r="12" spans="1:23" ht="36" customHeight="1">
      <c r="A12" s="3">
        <v>7</v>
      </c>
      <c r="B12" s="3" t="s">
        <v>17</v>
      </c>
      <c r="C12" s="25">
        <v>100</v>
      </c>
      <c r="D12" s="29">
        <v>45</v>
      </c>
      <c r="E12" t="s">
        <v>9</v>
      </c>
      <c r="F12" t="s">
        <v>30</v>
      </c>
      <c r="G12" s="23" t="s">
        <v>24</v>
      </c>
      <c r="J12" s="4"/>
      <c r="K12" s="4"/>
      <c r="L12" s="4"/>
      <c r="M12" s="4"/>
      <c r="N12" s="10">
        <v>0</v>
      </c>
      <c r="O12" s="14" t="str">
        <f t="shared" si="0"/>
        <v/>
      </c>
      <c r="P12" s="14" t="str">
        <f t="shared" si="1"/>
        <v/>
      </c>
      <c r="Q12" s="14" t="str">
        <f t="shared" si="2"/>
        <v/>
      </c>
      <c r="R12" s="15" t="str">
        <f t="shared" si="3"/>
        <v/>
      </c>
      <c r="S12" s="5">
        <v>0.5</v>
      </c>
      <c r="W12" s="34" t="str">
        <f t="shared" si="4"/>
        <v/>
      </c>
    </row>
    <row r="13" spans="1:23" ht="36">
      <c r="A13">
        <v>8</v>
      </c>
      <c r="B13" s="3" t="s">
        <v>17</v>
      </c>
      <c r="C13" s="25">
        <v>100</v>
      </c>
      <c r="D13" s="29">
        <v>45</v>
      </c>
      <c r="E13" t="s">
        <v>9</v>
      </c>
      <c r="F13" t="s">
        <v>30</v>
      </c>
      <c r="G13" s="23" t="s">
        <v>24</v>
      </c>
      <c r="H13" s="23" t="s">
        <v>23</v>
      </c>
      <c r="J13" s="4"/>
      <c r="K13" s="4"/>
      <c r="L13" s="4"/>
      <c r="M13" s="4"/>
      <c r="N13" s="10">
        <v>0</v>
      </c>
      <c r="O13" s="14" t="str">
        <f t="shared" si="0"/>
        <v/>
      </c>
      <c r="P13" s="14" t="str">
        <f t="shared" si="1"/>
        <v/>
      </c>
      <c r="Q13" s="14" t="str">
        <f t="shared" si="2"/>
        <v/>
      </c>
      <c r="R13" s="15" t="str">
        <f t="shared" si="3"/>
        <v/>
      </c>
      <c r="S13" s="5">
        <v>0.5</v>
      </c>
      <c r="W13" s="34" t="str">
        <f t="shared" si="4"/>
        <v/>
      </c>
    </row>
    <row r="14" spans="1:23" ht="36" customHeight="1">
      <c r="A14" s="3">
        <v>9</v>
      </c>
      <c r="B14" s="3" t="s">
        <v>17</v>
      </c>
      <c r="C14" s="25">
        <v>120</v>
      </c>
      <c r="D14" s="29">
        <v>65</v>
      </c>
      <c r="E14" t="s">
        <v>9</v>
      </c>
      <c r="F14" t="s">
        <v>30</v>
      </c>
      <c r="G14" s="23" t="s">
        <v>24</v>
      </c>
      <c r="J14" s="4"/>
      <c r="K14" s="4"/>
      <c r="L14" s="4"/>
      <c r="M14" s="4"/>
      <c r="N14" s="10">
        <v>0</v>
      </c>
      <c r="O14" s="14" t="str">
        <f t="shared" si="0"/>
        <v/>
      </c>
      <c r="P14" s="14" t="str">
        <f t="shared" si="1"/>
        <v/>
      </c>
      <c r="Q14" s="14" t="str">
        <f t="shared" si="2"/>
        <v/>
      </c>
      <c r="R14" s="15" t="str">
        <f t="shared" si="3"/>
        <v/>
      </c>
      <c r="S14" s="5">
        <v>0.5</v>
      </c>
      <c r="W14" s="34" t="str">
        <f t="shared" si="4"/>
        <v/>
      </c>
    </row>
    <row r="15" spans="1:23" ht="36">
      <c r="A15">
        <v>10</v>
      </c>
      <c r="B15" s="3" t="s">
        <v>17</v>
      </c>
      <c r="C15" s="25">
        <v>120</v>
      </c>
      <c r="D15" s="29">
        <v>65</v>
      </c>
      <c r="E15" t="s">
        <v>9</v>
      </c>
      <c r="F15" t="s">
        <v>30</v>
      </c>
      <c r="G15" s="23" t="s">
        <v>24</v>
      </c>
      <c r="H15" s="23" t="s">
        <v>23</v>
      </c>
      <c r="J15" s="4"/>
      <c r="K15" s="4"/>
      <c r="L15" s="4"/>
      <c r="M15" s="4"/>
      <c r="N15" s="10">
        <v>0</v>
      </c>
      <c r="O15" s="14" t="str">
        <f t="shared" si="0"/>
        <v/>
      </c>
      <c r="P15" s="14" t="str">
        <f t="shared" si="1"/>
        <v/>
      </c>
      <c r="Q15" s="14" t="str">
        <f t="shared" si="2"/>
        <v/>
      </c>
      <c r="R15" s="15" t="str">
        <f t="shared" si="3"/>
        <v/>
      </c>
      <c r="S15" s="5">
        <v>0.5</v>
      </c>
      <c r="W15" s="34" t="str">
        <f t="shared" si="4"/>
        <v/>
      </c>
    </row>
    <row r="16" spans="1:23" ht="36" customHeight="1">
      <c r="A16" s="3">
        <v>11</v>
      </c>
      <c r="B16" s="3" t="s">
        <v>17</v>
      </c>
      <c r="C16" s="25">
        <v>90</v>
      </c>
      <c r="D16" s="29">
        <v>50</v>
      </c>
      <c r="E16" t="s">
        <v>9</v>
      </c>
      <c r="F16" t="s">
        <v>30</v>
      </c>
      <c r="G16" s="23" t="s">
        <v>24</v>
      </c>
      <c r="J16" s="4"/>
      <c r="K16" s="4"/>
      <c r="L16" s="4"/>
      <c r="M16" s="4"/>
      <c r="N16" s="10">
        <v>0</v>
      </c>
      <c r="O16" s="14" t="str">
        <f t="shared" si="0"/>
        <v/>
      </c>
      <c r="P16" s="14" t="str">
        <f t="shared" si="1"/>
        <v/>
      </c>
      <c r="Q16" s="14" t="str">
        <f t="shared" si="2"/>
        <v/>
      </c>
      <c r="R16" s="15" t="str">
        <f t="shared" si="3"/>
        <v/>
      </c>
      <c r="S16" s="5">
        <v>0.95</v>
      </c>
      <c r="W16" s="34" t="str">
        <f t="shared" si="4"/>
        <v/>
      </c>
    </row>
    <row r="17" spans="1:23" ht="36">
      <c r="A17">
        <v>12</v>
      </c>
      <c r="B17" s="3" t="s">
        <v>17</v>
      </c>
      <c r="C17" s="25">
        <v>90</v>
      </c>
      <c r="D17" s="29">
        <v>50</v>
      </c>
      <c r="E17" t="s">
        <v>9</v>
      </c>
      <c r="F17" t="s">
        <v>30</v>
      </c>
      <c r="G17" s="23" t="s">
        <v>24</v>
      </c>
      <c r="H17" s="23" t="s">
        <v>23</v>
      </c>
      <c r="J17" s="4"/>
      <c r="K17" s="4"/>
      <c r="L17" s="4"/>
      <c r="M17" s="4"/>
      <c r="N17" s="10">
        <v>0</v>
      </c>
      <c r="O17" s="14" t="str">
        <f t="shared" si="0"/>
        <v/>
      </c>
      <c r="P17" s="14" t="str">
        <f t="shared" si="1"/>
        <v/>
      </c>
      <c r="Q17" s="14" t="str">
        <f t="shared" si="2"/>
        <v/>
      </c>
      <c r="R17" s="15" t="str">
        <f t="shared" si="3"/>
        <v/>
      </c>
      <c r="S17" s="5">
        <v>0.95</v>
      </c>
      <c r="W17" s="34" t="str">
        <f t="shared" si="4"/>
        <v/>
      </c>
    </row>
    <row r="18" spans="1:23" ht="36" customHeight="1">
      <c r="A18" s="3">
        <v>13</v>
      </c>
      <c r="B18" s="3" t="s">
        <v>17</v>
      </c>
      <c r="C18" s="25">
        <v>120</v>
      </c>
      <c r="D18" s="29">
        <v>65</v>
      </c>
      <c r="E18" t="s">
        <v>9</v>
      </c>
      <c r="G18" s="23" t="s">
        <v>101</v>
      </c>
      <c r="I18" t="s">
        <v>103</v>
      </c>
      <c r="J18" s="4"/>
      <c r="K18" s="4"/>
      <c r="L18" s="4"/>
      <c r="M18" s="4"/>
      <c r="N18" s="10">
        <v>0</v>
      </c>
      <c r="O18" s="14" t="str">
        <f t="shared" si="0"/>
        <v/>
      </c>
      <c r="P18" s="14" t="str">
        <f t="shared" si="1"/>
        <v/>
      </c>
      <c r="Q18" s="14" t="str">
        <f t="shared" si="2"/>
        <v/>
      </c>
      <c r="R18" s="15" t="str">
        <f t="shared" si="3"/>
        <v/>
      </c>
      <c r="S18" s="5">
        <v>0.5</v>
      </c>
      <c r="W18" s="34" t="str">
        <f t="shared" si="4"/>
        <v/>
      </c>
    </row>
    <row r="19" spans="1:23" ht="36">
      <c r="A19">
        <v>14</v>
      </c>
      <c r="B19" s="3" t="s">
        <v>17</v>
      </c>
      <c r="C19" s="25">
        <v>120</v>
      </c>
      <c r="D19" s="29">
        <v>65</v>
      </c>
      <c r="E19" t="s">
        <v>9</v>
      </c>
      <c r="G19" s="23" t="s">
        <v>102</v>
      </c>
      <c r="H19" s="23"/>
      <c r="J19" s="4">
        <v>0.51238399999999995</v>
      </c>
      <c r="K19" s="4">
        <v>1.6886699999999999</v>
      </c>
      <c r="L19" s="4">
        <v>0.17211299999999999</v>
      </c>
      <c r="M19" s="4">
        <v>0.31239299999999998</v>
      </c>
      <c r="N19" s="10">
        <v>1</v>
      </c>
      <c r="O19" s="14">
        <f t="shared" si="0"/>
        <v>1.2383999999999951E-2</v>
      </c>
      <c r="P19" s="14">
        <f t="shared" si="1"/>
        <v>-0.11133000000000015</v>
      </c>
      <c r="Q19" s="14">
        <f t="shared" si="2"/>
        <v>-8.869999999999989E-4</v>
      </c>
      <c r="R19" s="15">
        <f t="shared" si="3"/>
        <v>1.539299999999999E-2</v>
      </c>
      <c r="S19" s="5">
        <v>0.5</v>
      </c>
      <c r="W19" s="34">
        <f t="shared" si="4"/>
        <v>0.18493800000000002</v>
      </c>
    </row>
    <row r="20" spans="1:23" ht="36" customHeight="1">
      <c r="A20" s="3">
        <v>15</v>
      </c>
      <c r="B20" s="3" t="s">
        <v>17</v>
      </c>
      <c r="C20" s="25"/>
      <c r="D20" s="29"/>
      <c r="G20" s="23"/>
      <c r="J20" s="4"/>
      <c r="K20" s="4"/>
      <c r="L20" s="4"/>
      <c r="M20" s="4"/>
      <c r="N20" s="10"/>
      <c r="O20" s="14" t="str">
        <f t="shared" si="0"/>
        <v/>
      </c>
      <c r="P20" s="14" t="str">
        <f t="shared" si="1"/>
        <v/>
      </c>
      <c r="Q20" s="14" t="str">
        <f t="shared" si="2"/>
        <v/>
      </c>
      <c r="R20" s="15" t="str">
        <f t="shared" si="3"/>
        <v/>
      </c>
      <c r="S20" s="5"/>
      <c r="W20" s="34" t="str">
        <f t="shared" si="4"/>
        <v/>
      </c>
    </row>
    <row r="21" spans="1:23" ht="20">
      <c r="A21">
        <v>16</v>
      </c>
      <c r="B21" s="3" t="s">
        <v>17</v>
      </c>
      <c r="C21" s="25"/>
      <c r="D21" s="29"/>
      <c r="G21" s="23"/>
      <c r="H21" s="23"/>
      <c r="J21" s="4"/>
      <c r="K21" s="4"/>
      <c r="L21" s="4"/>
      <c r="M21" s="4"/>
      <c r="N21" s="10"/>
      <c r="O21" s="14" t="str">
        <f t="shared" si="0"/>
        <v/>
      </c>
      <c r="P21" s="14" t="str">
        <f t="shared" si="1"/>
        <v/>
      </c>
      <c r="Q21" s="14" t="str">
        <f t="shared" si="2"/>
        <v/>
      </c>
      <c r="R21" s="15" t="str">
        <f t="shared" si="3"/>
        <v/>
      </c>
      <c r="S21" s="5"/>
      <c r="W21" s="34" t="str">
        <f t="shared" si="4"/>
        <v/>
      </c>
    </row>
    <row r="22" spans="1:23" ht="36" customHeight="1">
      <c r="A22" s="3">
        <v>17</v>
      </c>
      <c r="B22" s="3" t="s">
        <v>17</v>
      </c>
      <c r="C22" s="25"/>
      <c r="D22" s="29"/>
      <c r="G22" s="23"/>
      <c r="J22" s="4"/>
      <c r="K22" s="4"/>
      <c r="L22" s="4"/>
      <c r="M22" s="4"/>
      <c r="N22" s="10"/>
      <c r="O22" s="14" t="str">
        <f t="shared" si="0"/>
        <v/>
      </c>
      <c r="P22" s="14" t="str">
        <f t="shared" si="1"/>
        <v/>
      </c>
      <c r="Q22" s="14" t="str">
        <f t="shared" si="2"/>
        <v/>
      </c>
      <c r="R22" s="15" t="str">
        <f t="shared" si="3"/>
        <v/>
      </c>
      <c r="S22" s="5"/>
      <c r="W22" s="34" t="str">
        <f t="shared" si="4"/>
        <v/>
      </c>
    </row>
    <row r="23" spans="1:23" ht="20">
      <c r="A23" s="3">
        <v>18</v>
      </c>
      <c r="B23" s="3" t="s">
        <v>17</v>
      </c>
      <c r="C23" s="25"/>
      <c r="D23" s="29"/>
      <c r="G23" s="23"/>
      <c r="H23" s="23"/>
      <c r="J23" s="4"/>
      <c r="K23" s="4"/>
      <c r="L23" s="4"/>
      <c r="M23" s="4"/>
      <c r="N23" s="10"/>
      <c r="O23" s="14" t="str">
        <f t="shared" si="0"/>
        <v/>
      </c>
      <c r="P23" s="14" t="str">
        <f t="shared" si="1"/>
        <v/>
      </c>
      <c r="Q23" s="14" t="str">
        <f t="shared" si="2"/>
        <v/>
      </c>
      <c r="R23" s="15" t="str">
        <f t="shared" si="3"/>
        <v/>
      </c>
      <c r="S23" s="5"/>
      <c r="W23" s="34" t="str">
        <f t="shared" si="4"/>
        <v/>
      </c>
    </row>
    <row r="24" spans="1:23" ht="36" customHeight="1">
      <c r="A24">
        <v>19</v>
      </c>
      <c r="B24" s="3" t="s">
        <v>17</v>
      </c>
      <c r="C24" s="25"/>
      <c r="D24" s="29"/>
      <c r="G24" s="23"/>
      <c r="J24" s="4"/>
      <c r="K24" s="4"/>
      <c r="L24" s="4"/>
      <c r="M24" s="4"/>
      <c r="N24" s="26"/>
      <c r="O24" s="14" t="str">
        <f t="shared" si="0"/>
        <v/>
      </c>
      <c r="P24" s="14" t="str">
        <f t="shared" si="1"/>
        <v/>
      </c>
      <c r="Q24" s="14" t="str">
        <f t="shared" si="2"/>
        <v/>
      </c>
      <c r="R24" s="15" t="str">
        <f t="shared" si="3"/>
        <v/>
      </c>
      <c r="S24" s="5"/>
      <c r="W24" s="34" t="str">
        <f t="shared" si="4"/>
        <v/>
      </c>
    </row>
    <row r="25" spans="1:23" ht="20">
      <c r="A25" s="3">
        <v>20</v>
      </c>
      <c r="B25" s="3" t="s">
        <v>17</v>
      </c>
      <c r="C25" s="25"/>
      <c r="D25" s="29"/>
      <c r="G25" s="23"/>
      <c r="H25" s="23"/>
      <c r="J25" s="4"/>
      <c r="K25" s="4"/>
      <c r="L25" s="4"/>
      <c r="M25" s="4"/>
      <c r="N25" s="26"/>
      <c r="O25" s="14" t="str">
        <f t="shared" si="0"/>
        <v/>
      </c>
      <c r="P25" s="14" t="str">
        <f t="shared" si="1"/>
        <v/>
      </c>
      <c r="Q25" s="14" t="str">
        <f t="shared" si="2"/>
        <v/>
      </c>
      <c r="R25" s="15" t="str">
        <f t="shared" si="3"/>
        <v/>
      </c>
      <c r="S25" s="5"/>
      <c r="W25" s="34" t="str">
        <f t="shared" si="4"/>
        <v/>
      </c>
    </row>
    <row r="26" spans="1:23" ht="36" customHeight="1">
      <c r="A26" s="3">
        <v>21</v>
      </c>
      <c r="B26" s="3" t="s">
        <v>17</v>
      </c>
      <c r="C26" s="25"/>
      <c r="D26" s="29"/>
      <c r="G26" s="23"/>
      <c r="J26" s="4"/>
      <c r="K26" s="4"/>
      <c r="L26" s="4"/>
      <c r="M26" s="4"/>
      <c r="N26" s="26"/>
      <c r="O26" s="14" t="str">
        <f t="shared" si="0"/>
        <v/>
      </c>
      <c r="P26" s="14" t="str">
        <f t="shared" si="1"/>
        <v/>
      </c>
      <c r="Q26" s="14" t="str">
        <f t="shared" si="2"/>
        <v/>
      </c>
      <c r="R26" s="15" t="str">
        <f t="shared" si="3"/>
        <v/>
      </c>
      <c r="S26" s="5"/>
      <c r="W26" s="34" t="str">
        <f t="shared" si="4"/>
        <v/>
      </c>
    </row>
    <row r="27" spans="1:23" ht="20">
      <c r="A27">
        <v>22</v>
      </c>
      <c r="B27" s="3" t="s">
        <v>17</v>
      </c>
      <c r="C27" s="25"/>
      <c r="D27" s="29"/>
      <c r="G27" s="23"/>
      <c r="H27" s="23"/>
      <c r="J27" s="4"/>
      <c r="K27" s="4"/>
      <c r="L27" s="4"/>
      <c r="M27" s="4"/>
      <c r="N27" s="26"/>
      <c r="O27" s="14" t="str">
        <f t="shared" si="0"/>
        <v/>
      </c>
      <c r="P27" s="14" t="str">
        <f t="shared" si="1"/>
        <v/>
      </c>
      <c r="Q27" s="14" t="str">
        <f t="shared" si="2"/>
        <v/>
      </c>
      <c r="R27" s="15" t="str">
        <f t="shared" si="3"/>
        <v/>
      </c>
      <c r="S27" s="5"/>
      <c r="W27" s="34" t="str">
        <f t="shared" si="4"/>
        <v/>
      </c>
    </row>
    <row r="28" spans="1:23" ht="36" customHeight="1">
      <c r="A28" s="3">
        <v>23</v>
      </c>
      <c r="B28" s="3" t="s">
        <v>17</v>
      </c>
      <c r="C28" s="25"/>
      <c r="D28" s="29"/>
      <c r="G28" s="23"/>
      <c r="J28" s="4"/>
      <c r="K28" s="4"/>
      <c r="L28" s="4"/>
      <c r="M28" s="4"/>
      <c r="N28" s="26"/>
      <c r="O28" s="14" t="str">
        <f t="shared" si="0"/>
        <v/>
      </c>
      <c r="P28" s="14" t="str">
        <f t="shared" si="1"/>
        <v/>
      </c>
      <c r="Q28" s="14" t="str">
        <f t="shared" si="2"/>
        <v/>
      </c>
      <c r="R28" s="15" t="str">
        <f t="shared" si="3"/>
        <v/>
      </c>
      <c r="S28" s="5"/>
      <c r="W28" s="34" t="str">
        <f t="shared" si="4"/>
        <v/>
      </c>
    </row>
    <row r="29" spans="1:23" ht="20">
      <c r="A29" s="3">
        <v>24</v>
      </c>
      <c r="B29" s="3" t="s">
        <v>17</v>
      </c>
      <c r="C29" s="25"/>
      <c r="D29" s="29"/>
      <c r="G29" s="23"/>
      <c r="H29" s="23"/>
      <c r="J29" s="4"/>
      <c r="K29" s="4"/>
      <c r="L29" s="4"/>
      <c r="M29" s="4"/>
      <c r="N29" s="26"/>
      <c r="O29" s="14" t="str">
        <f t="shared" si="0"/>
        <v/>
      </c>
      <c r="P29" s="14" t="str">
        <f t="shared" si="1"/>
        <v/>
      </c>
      <c r="Q29" s="14" t="str">
        <f t="shared" si="2"/>
        <v/>
      </c>
      <c r="R29" s="15" t="str">
        <f t="shared" si="3"/>
        <v/>
      </c>
      <c r="S29" s="5"/>
      <c r="W29" s="34" t="str">
        <f t="shared" si="4"/>
        <v/>
      </c>
    </row>
    <row r="30" spans="1:23" ht="36" customHeight="1">
      <c r="A30">
        <v>25</v>
      </c>
      <c r="B30" s="3" t="s">
        <v>17</v>
      </c>
      <c r="C30" s="25"/>
      <c r="D30" s="29"/>
      <c r="G30" s="23"/>
      <c r="J30" s="4"/>
      <c r="K30" s="4"/>
      <c r="L30" s="4"/>
      <c r="M30" s="4"/>
      <c r="N30" s="26"/>
      <c r="O30" s="14" t="str">
        <f t="shared" si="0"/>
        <v/>
      </c>
      <c r="P30" s="14" t="str">
        <f t="shared" si="1"/>
        <v/>
      </c>
      <c r="Q30" s="14" t="str">
        <f t="shared" si="2"/>
        <v/>
      </c>
      <c r="R30" s="15" t="str">
        <f t="shared" si="3"/>
        <v/>
      </c>
      <c r="S30" s="5"/>
      <c r="W30" s="34" t="str">
        <f t="shared" si="4"/>
        <v/>
      </c>
    </row>
    <row r="31" spans="1:23" ht="20">
      <c r="A31" s="3">
        <v>26</v>
      </c>
      <c r="B31" s="3" t="s">
        <v>17</v>
      </c>
      <c r="C31" s="25"/>
      <c r="D31" s="29"/>
      <c r="G31" s="23"/>
      <c r="H31" s="23"/>
      <c r="J31" s="4"/>
      <c r="K31" s="4"/>
      <c r="L31" s="4"/>
      <c r="M31" s="4"/>
      <c r="N31" s="26"/>
      <c r="O31" s="14" t="str">
        <f t="shared" si="0"/>
        <v/>
      </c>
      <c r="P31" s="14" t="str">
        <f t="shared" si="1"/>
        <v/>
      </c>
      <c r="Q31" s="14" t="str">
        <f t="shared" si="2"/>
        <v/>
      </c>
      <c r="R31" s="15" t="str">
        <f t="shared" si="3"/>
        <v/>
      </c>
      <c r="S31" s="5"/>
      <c r="W31" s="34" t="str">
        <f t="shared" si="4"/>
        <v/>
      </c>
    </row>
    <row r="32" spans="1:23" ht="36" customHeight="1">
      <c r="A32">
        <v>27</v>
      </c>
      <c r="B32" s="3" t="s">
        <v>17</v>
      </c>
      <c r="C32" s="25"/>
      <c r="D32" s="29"/>
      <c r="G32" s="23"/>
      <c r="J32" s="4"/>
      <c r="K32" s="4"/>
      <c r="L32" s="4"/>
      <c r="M32" s="4"/>
      <c r="N32" s="26"/>
      <c r="O32" s="14" t="str">
        <f t="shared" si="0"/>
        <v/>
      </c>
      <c r="P32" s="14" t="str">
        <f t="shared" si="1"/>
        <v/>
      </c>
      <c r="Q32" s="14" t="str">
        <f t="shared" si="2"/>
        <v/>
      </c>
      <c r="R32" s="15" t="str">
        <f t="shared" si="3"/>
        <v/>
      </c>
      <c r="S32" s="5"/>
      <c r="W32" s="34" t="str">
        <f t="shared" si="4"/>
        <v/>
      </c>
    </row>
    <row r="33" spans="1:23" ht="20">
      <c r="A33" s="3">
        <v>28</v>
      </c>
      <c r="B33" s="3" t="s">
        <v>17</v>
      </c>
      <c r="C33" s="25"/>
      <c r="D33" s="29"/>
      <c r="G33" s="23"/>
      <c r="H33" s="23"/>
      <c r="J33" s="4"/>
      <c r="K33" s="4"/>
      <c r="L33" s="4"/>
      <c r="M33" s="4"/>
      <c r="N33" s="26"/>
      <c r="O33" s="14" t="str">
        <f t="shared" si="0"/>
        <v/>
      </c>
      <c r="P33" s="14" t="str">
        <f t="shared" si="1"/>
        <v/>
      </c>
      <c r="Q33" s="14" t="str">
        <f t="shared" si="2"/>
        <v/>
      </c>
      <c r="R33" s="15" t="str">
        <f t="shared" si="3"/>
        <v/>
      </c>
      <c r="S33" s="5"/>
      <c r="W33" s="34" t="str">
        <f t="shared" si="4"/>
        <v/>
      </c>
    </row>
    <row r="34" spans="1:23" ht="20">
      <c r="A34">
        <v>29</v>
      </c>
      <c r="B34" s="3" t="s">
        <v>17</v>
      </c>
      <c r="C34" s="25"/>
      <c r="D34" s="29"/>
      <c r="J34" s="4"/>
      <c r="K34" s="4"/>
      <c r="L34" s="4"/>
      <c r="M34" s="4"/>
      <c r="N34" s="26"/>
      <c r="O34" s="14" t="str">
        <f t="shared" si="0"/>
        <v/>
      </c>
      <c r="P34" s="14" t="str">
        <f t="shared" si="1"/>
        <v/>
      </c>
      <c r="Q34" s="14" t="str">
        <f t="shared" si="2"/>
        <v/>
      </c>
      <c r="R34" s="15" t="str">
        <f t="shared" si="3"/>
        <v/>
      </c>
      <c r="S34" s="5"/>
      <c r="W34" s="34" t="str">
        <f t="shared" si="4"/>
        <v/>
      </c>
    </row>
    <row r="35" spans="1:23" ht="20">
      <c r="A35" s="3">
        <v>30</v>
      </c>
      <c r="B35" s="3" t="s">
        <v>17</v>
      </c>
      <c r="C35" s="25"/>
      <c r="D35" s="29"/>
      <c r="J35" s="4"/>
      <c r="K35" s="4"/>
      <c r="L35" s="4"/>
      <c r="M35" s="4"/>
      <c r="N35" s="26"/>
      <c r="O35" s="14" t="str">
        <f t="shared" si="0"/>
        <v/>
      </c>
      <c r="P35" s="14" t="str">
        <f t="shared" si="1"/>
        <v/>
      </c>
      <c r="Q35" s="14" t="str">
        <f t="shared" si="2"/>
        <v/>
      </c>
      <c r="R35" s="15" t="str">
        <f t="shared" si="3"/>
        <v/>
      </c>
      <c r="S35" s="5"/>
      <c r="W35" s="34" t="str">
        <f t="shared" si="4"/>
        <v/>
      </c>
    </row>
    <row r="36" spans="1:23" ht="20">
      <c r="A36">
        <v>31</v>
      </c>
      <c r="B36" s="3" t="s">
        <v>17</v>
      </c>
      <c r="C36" s="25"/>
      <c r="D36" s="29"/>
      <c r="J36" s="4"/>
      <c r="K36" s="4"/>
      <c r="L36" s="4"/>
      <c r="M36" s="4"/>
      <c r="N36" s="26"/>
      <c r="O36" s="14" t="str">
        <f t="shared" si="0"/>
        <v/>
      </c>
      <c r="P36" s="14" t="str">
        <f t="shared" si="1"/>
        <v/>
      </c>
      <c r="Q36" s="14" t="str">
        <f t="shared" si="2"/>
        <v/>
      </c>
      <c r="R36" s="15" t="str">
        <f t="shared" si="3"/>
        <v/>
      </c>
      <c r="S36" s="5"/>
      <c r="W36" s="34" t="str">
        <f t="shared" si="4"/>
        <v/>
      </c>
    </row>
    <row r="37" spans="1:23" ht="20">
      <c r="A37" s="3">
        <v>32</v>
      </c>
      <c r="B37" s="3" t="s">
        <v>17</v>
      </c>
      <c r="C37" s="25"/>
      <c r="D37" s="29"/>
      <c r="J37" s="4"/>
      <c r="K37" s="4"/>
      <c r="L37" s="4"/>
      <c r="M37" s="4"/>
      <c r="N37" s="26"/>
      <c r="O37" s="14" t="str">
        <f t="shared" si="0"/>
        <v/>
      </c>
      <c r="P37" s="14" t="str">
        <f t="shared" si="1"/>
        <v/>
      </c>
      <c r="Q37" s="14" t="str">
        <f t="shared" si="2"/>
        <v/>
      </c>
      <c r="R37" s="15" t="str">
        <f t="shared" si="3"/>
        <v/>
      </c>
      <c r="S37" s="5"/>
      <c r="W37" s="34" t="str">
        <f t="shared" si="4"/>
        <v/>
      </c>
    </row>
    <row r="38" spans="1:23" ht="20">
      <c r="A38">
        <v>33</v>
      </c>
      <c r="B38" s="3" t="s">
        <v>17</v>
      </c>
      <c r="C38" s="25"/>
      <c r="D38" s="29"/>
      <c r="J38" s="4"/>
      <c r="K38" s="4"/>
      <c r="L38" s="4"/>
      <c r="M38" s="4"/>
      <c r="N38" s="26"/>
      <c r="O38" s="14" t="str">
        <f t="shared" si="0"/>
        <v/>
      </c>
      <c r="P38" s="14" t="str">
        <f t="shared" si="1"/>
        <v/>
      </c>
      <c r="Q38" s="14" t="str">
        <f t="shared" si="2"/>
        <v/>
      </c>
      <c r="R38" s="15" t="str">
        <f t="shared" si="3"/>
        <v/>
      </c>
      <c r="S38" s="5"/>
      <c r="W38" s="34" t="str">
        <f t="shared" si="4"/>
        <v/>
      </c>
    </row>
    <row r="39" spans="1:23" ht="20">
      <c r="A39" s="3">
        <v>34</v>
      </c>
      <c r="B39" s="3" t="s">
        <v>17</v>
      </c>
      <c r="C39" s="25"/>
      <c r="D39" s="29"/>
      <c r="J39" s="4"/>
      <c r="K39" s="4"/>
      <c r="L39" s="4"/>
      <c r="M39" s="4"/>
      <c r="N39" s="26"/>
      <c r="O39" s="14" t="str">
        <f t="shared" si="0"/>
        <v/>
      </c>
      <c r="P39" s="14" t="str">
        <f t="shared" si="1"/>
        <v/>
      </c>
      <c r="Q39" s="14" t="str">
        <f t="shared" si="2"/>
        <v/>
      </c>
      <c r="R39" s="15" t="str">
        <f t="shared" si="3"/>
        <v/>
      </c>
      <c r="S39" s="5"/>
      <c r="W39" s="34" t="str">
        <f t="shared" si="4"/>
        <v/>
      </c>
    </row>
    <row r="40" spans="1:23" ht="20">
      <c r="A40">
        <v>35</v>
      </c>
      <c r="B40" s="3" t="s">
        <v>17</v>
      </c>
      <c r="C40" s="25"/>
      <c r="D40" s="29"/>
      <c r="J40" s="4"/>
      <c r="K40" s="4"/>
      <c r="L40" s="4"/>
      <c r="M40" s="4"/>
      <c r="N40" s="26"/>
      <c r="O40" s="14" t="str">
        <f t="shared" si="0"/>
        <v/>
      </c>
      <c r="P40" s="14" t="str">
        <f t="shared" si="1"/>
        <v/>
      </c>
      <c r="Q40" s="14" t="str">
        <f t="shared" si="2"/>
        <v/>
      </c>
      <c r="R40" s="15" t="str">
        <f t="shared" si="3"/>
        <v/>
      </c>
      <c r="S40" s="5"/>
      <c r="W40" s="34" t="str">
        <f t="shared" si="4"/>
        <v/>
      </c>
    </row>
    <row r="41" spans="1:23" ht="20">
      <c r="A41" s="3">
        <v>36</v>
      </c>
      <c r="B41" s="3" t="s">
        <v>17</v>
      </c>
      <c r="C41" s="25"/>
      <c r="D41" s="29"/>
      <c r="J41" s="4"/>
      <c r="K41" s="4"/>
      <c r="L41" s="4"/>
      <c r="M41" s="4"/>
      <c r="N41" s="26"/>
      <c r="O41" s="14" t="str">
        <f t="shared" si="0"/>
        <v/>
      </c>
      <c r="P41" s="14" t="str">
        <f t="shared" si="1"/>
        <v/>
      </c>
      <c r="Q41" s="14" t="str">
        <f t="shared" si="2"/>
        <v/>
      </c>
      <c r="R41" s="15" t="str">
        <f t="shared" si="3"/>
        <v/>
      </c>
      <c r="S41" s="5"/>
      <c r="W41" s="34" t="str">
        <f t="shared" si="4"/>
        <v/>
      </c>
    </row>
    <row r="42" spans="1:23" ht="20">
      <c r="A42">
        <v>37</v>
      </c>
      <c r="B42" s="3" t="s">
        <v>17</v>
      </c>
      <c r="C42" s="25"/>
      <c r="D42" s="29"/>
      <c r="J42" s="4"/>
      <c r="K42" s="4"/>
      <c r="L42" s="4"/>
      <c r="M42" s="4"/>
      <c r="N42" s="26"/>
      <c r="O42" s="14" t="str">
        <f t="shared" si="0"/>
        <v/>
      </c>
      <c r="P42" s="14" t="str">
        <f t="shared" si="1"/>
        <v/>
      </c>
      <c r="Q42" s="14" t="str">
        <f t="shared" si="2"/>
        <v/>
      </c>
      <c r="R42" s="15" t="str">
        <f t="shared" si="3"/>
        <v/>
      </c>
      <c r="S42" s="5"/>
      <c r="W42" s="34" t="str">
        <f t="shared" si="4"/>
        <v/>
      </c>
    </row>
    <row r="43" spans="1:23" ht="20">
      <c r="A43" s="3">
        <v>38</v>
      </c>
      <c r="B43" s="3" t="s">
        <v>17</v>
      </c>
      <c r="C43" s="25"/>
      <c r="D43" s="29"/>
      <c r="J43" s="4"/>
      <c r="K43" s="4"/>
      <c r="L43" s="4"/>
      <c r="M43" s="4"/>
      <c r="N43" s="26"/>
      <c r="O43" s="14" t="str">
        <f t="shared" si="0"/>
        <v/>
      </c>
      <c r="P43" s="14" t="str">
        <f t="shared" si="1"/>
        <v/>
      </c>
      <c r="Q43" s="14" t="str">
        <f t="shared" si="2"/>
        <v/>
      </c>
      <c r="R43" s="15" t="str">
        <f t="shared" si="3"/>
        <v/>
      </c>
      <c r="S43" s="5"/>
      <c r="W43" s="34" t="str">
        <f t="shared" si="4"/>
        <v/>
      </c>
    </row>
    <row r="44" spans="1:23" ht="20">
      <c r="A44">
        <v>39</v>
      </c>
      <c r="B44" s="3" t="s">
        <v>17</v>
      </c>
      <c r="C44" s="25"/>
      <c r="D44" s="29"/>
      <c r="J44" s="4"/>
      <c r="K44" s="4"/>
      <c r="L44" s="4"/>
      <c r="M44" s="4"/>
      <c r="N44" s="26"/>
      <c r="O44" s="14" t="str">
        <f t="shared" si="0"/>
        <v/>
      </c>
      <c r="P44" s="14" t="str">
        <f t="shared" si="1"/>
        <v/>
      </c>
      <c r="Q44" s="14" t="str">
        <f t="shared" si="2"/>
        <v/>
      </c>
      <c r="R44" s="15" t="str">
        <f t="shared" si="3"/>
        <v/>
      </c>
      <c r="S44" s="5"/>
      <c r="W44" s="34" t="str">
        <f t="shared" si="4"/>
        <v/>
      </c>
    </row>
    <row r="45" spans="1:23" ht="20">
      <c r="A45" s="3">
        <v>40</v>
      </c>
      <c r="B45" s="3" t="s">
        <v>17</v>
      </c>
      <c r="C45" s="25"/>
      <c r="D45" s="29"/>
      <c r="J45" s="4"/>
      <c r="K45" s="4"/>
      <c r="L45" s="4"/>
      <c r="M45" s="4"/>
      <c r="N45" s="26"/>
      <c r="O45" s="14" t="str">
        <f t="shared" si="0"/>
        <v/>
      </c>
      <c r="P45" s="14" t="str">
        <f t="shared" si="1"/>
        <v/>
      </c>
      <c r="Q45" s="14" t="str">
        <f t="shared" si="2"/>
        <v/>
      </c>
      <c r="R45" s="15" t="str">
        <f t="shared" si="3"/>
        <v/>
      </c>
      <c r="S45" s="5"/>
      <c r="W45" s="34" t="str">
        <f t="shared" si="4"/>
        <v/>
      </c>
    </row>
    <row r="46" spans="1:23" ht="20">
      <c r="A46">
        <v>41</v>
      </c>
      <c r="B46" s="3" t="s">
        <v>17</v>
      </c>
      <c r="C46" s="25"/>
      <c r="D46" s="29"/>
      <c r="J46" s="4"/>
      <c r="K46" s="4"/>
      <c r="L46" s="4"/>
      <c r="M46" s="4"/>
      <c r="N46" s="26"/>
      <c r="O46" s="14" t="str">
        <f t="shared" si="0"/>
        <v/>
      </c>
      <c r="P46" s="14" t="str">
        <f t="shared" si="1"/>
        <v/>
      </c>
      <c r="Q46" s="14" t="str">
        <f t="shared" si="2"/>
        <v/>
      </c>
      <c r="R46" s="15" t="str">
        <f t="shared" si="3"/>
        <v/>
      </c>
      <c r="S46" s="5"/>
      <c r="W46" s="34" t="str">
        <f t="shared" si="4"/>
        <v/>
      </c>
    </row>
    <row r="47" spans="1:23" ht="20">
      <c r="A47" s="3">
        <v>42</v>
      </c>
      <c r="B47" s="3" t="s">
        <v>17</v>
      </c>
      <c r="C47" s="25"/>
      <c r="D47" s="29"/>
      <c r="J47" s="4"/>
      <c r="K47" s="4"/>
      <c r="L47" s="4"/>
      <c r="M47" s="4"/>
      <c r="N47" s="26"/>
      <c r="O47" s="14" t="str">
        <f t="shared" si="0"/>
        <v/>
      </c>
      <c r="P47" s="14" t="str">
        <f t="shared" si="1"/>
        <v/>
      </c>
      <c r="Q47" s="14" t="str">
        <f t="shared" si="2"/>
        <v/>
      </c>
      <c r="R47" s="15" t="str">
        <f t="shared" si="3"/>
        <v/>
      </c>
      <c r="S47" s="5"/>
      <c r="W47" s="34" t="str">
        <f t="shared" si="4"/>
        <v/>
      </c>
    </row>
    <row r="48" spans="1:23" ht="20">
      <c r="A48">
        <v>43</v>
      </c>
      <c r="B48" s="3" t="s">
        <v>17</v>
      </c>
      <c r="C48" s="25"/>
      <c r="D48" s="29"/>
      <c r="J48" s="4"/>
      <c r="K48" s="4"/>
      <c r="L48" s="4"/>
      <c r="M48" s="4"/>
      <c r="N48" s="26"/>
      <c r="O48" s="14" t="str">
        <f t="shared" si="0"/>
        <v/>
      </c>
      <c r="P48" s="14" t="str">
        <f t="shared" si="1"/>
        <v/>
      </c>
      <c r="Q48" s="14" t="str">
        <f t="shared" si="2"/>
        <v/>
      </c>
      <c r="R48" s="15" t="str">
        <f t="shared" si="3"/>
        <v/>
      </c>
      <c r="S48" s="5"/>
      <c r="W48" s="34" t="str">
        <f t="shared" si="4"/>
        <v/>
      </c>
    </row>
    <row r="49" spans="1:23" ht="20">
      <c r="A49" s="3">
        <v>44</v>
      </c>
      <c r="B49" s="3" t="s">
        <v>17</v>
      </c>
      <c r="C49" s="25"/>
      <c r="D49" s="29"/>
      <c r="J49" s="4"/>
      <c r="K49" s="4"/>
      <c r="L49" s="4"/>
      <c r="M49" s="4"/>
      <c r="N49" s="26"/>
      <c r="O49" s="14" t="str">
        <f t="shared" si="0"/>
        <v/>
      </c>
      <c r="P49" s="14" t="str">
        <f t="shared" si="1"/>
        <v/>
      </c>
      <c r="Q49" s="14" t="str">
        <f t="shared" si="2"/>
        <v/>
      </c>
      <c r="R49" s="15" t="str">
        <f t="shared" si="3"/>
        <v/>
      </c>
      <c r="S49" s="5"/>
      <c r="W49" s="34" t="str">
        <f t="shared" si="4"/>
        <v/>
      </c>
    </row>
    <row r="50" spans="1:23" ht="20">
      <c r="A50">
        <v>45</v>
      </c>
      <c r="B50" s="3" t="s">
        <v>17</v>
      </c>
      <c r="C50" s="25"/>
      <c r="D50" s="29"/>
      <c r="J50" s="4"/>
      <c r="K50" s="4"/>
      <c r="L50" s="4"/>
      <c r="M50" s="4"/>
      <c r="N50" s="26"/>
      <c r="O50" s="14" t="str">
        <f t="shared" si="0"/>
        <v/>
      </c>
      <c r="P50" s="14" t="str">
        <f t="shared" si="1"/>
        <v/>
      </c>
      <c r="Q50" s="14" t="str">
        <f t="shared" si="2"/>
        <v/>
      </c>
      <c r="R50" s="15" t="str">
        <f t="shared" si="3"/>
        <v/>
      </c>
      <c r="S50" s="5"/>
      <c r="W50" s="34" t="str">
        <f t="shared" si="4"/>
        <v/>
      </c>
    </row>
    <row r="51" spans="1:23" ht="20">
      <c r="A51" s="3">
        <v>46</v>
      </c>
      <c r="B51" s="3" t="s">
        <v>17</v>
      </c>
      <c r="C51" s="25"/>
      <c r="D51" s="29"/>
      <c r="J51" s="4"/>
      <c r="K51" s="4"/>
      <c r="L51" s="4"/>
      <c r="M51" s="4"/>
      <c r="N51" s="26"/>
      <c r="O51" s="14" t="str">
        <f t="shared" si="0"/>
        <v/>
      </c>
      <c r="P51" s="14" t="str">
        <f t="shared" si="1"/>
        <v/>
      </c>
      <c r="Q51" s="14" t="str">
        <f t="shared" si="2"/>
        <v/>
      </c>
      <c r="R51" s="15" t="str">
        <f t="shared" si="3"/>
        <v/>
      </c>
      <c r="S51" s="5"/>
      <c r="W51" s="34" t="str">
        <f t="shared" si="4"/>
        <v/>
      </c>
    </row>
    <row r="52" spans="1:23" ht="20">
      <c r="A52">
        <v>47</v>
      </c>
      <c r="B52" s="3" t="s">
        <v>17</v>
      </c>
      <c r="C52" s="25"/>
      <c r="D52" s="29"/>
      <c r="J52" s="4"/>
      <c r="K52" s="4"/>
      <c r="L52" s="4"/>
      <c r="M52" s="4"/>
      <c r="N52" s="26"/>
      <c r="O52" s="14" t="str">
        <f t="shared" si="0"/>
        <v/>
      </c>
      <c r="P52" s="14" t="str">
        <f t="shared" si="1"/>
        <v/>
      </c>
      <c r="Q52" s="14" t="str">
        <f t="shared" si="2"/>
        <v/>
      </c>
      <c r="R52" s="15" t="str">
        <f t="shared" si="3"/>
        <v/>
      </c>
      <c r="S52" s="5"/>
      <c r="W52" s="34" t="str">
        <f t="shared" si="4"/>
        <v/>
      </c>
    </row>
    <row r="53" spans="1:23" ht="20">
      <c r="A53" s="3">
        <v>48</v>
      </c>
      <c r="B53" s="3" t="s">
        <v>17</v>
      </c>
      <c r="C53" s="25"/>
      <c r="D53" s="29"/>
      <c r="J53" s="4"/>
      <c r="K53" s="4"/>
      <c r="L53" s="4"/>
      <c r="M53" s="4"/>
      <c r="N53" s="26"/>
      <c r="O53" s="14" t="str">
        <f t="shared" si="0"/>
        <v/>
      </c>
      <c r="P53" s="14" t="str">
        <f t="shared" si="1"/>
        <v/>
      </c>
      <c r="Q53" s="14" t="str">
        <f t="shared" si="2"/>
        <v/>
      </c>
      <c r="R53" s="15" t="str">
        <f t="shared" si="3"/>
        <v/>
      </c>
      <c r="S53" s="5"/>
      <c r="W53" s="34" t="str">
        <f t="shared" si="4"/>
        <v/>
      </c>
    </row>
    <row r="54" spans="1:23" ht="20">
      <c r="A54">
        <v>49</v>
      </c>
      <c r="B54" s="3" t="s">
        <v>17</v>
      </c>
      <c r="C54" s="25"/>
      <c r="D54" s="29"/>
      <c r="J54" s="4"/>
      <c r="K54" s="4"/>
      <c r="L54" s="4"/>
      <c r="M54" s="4"/>
      <c r="N54" s="26"/>
      <c r="O54" s="14" t="str">
        <f t="shared" si="0"/>
        <v/>
      </c>
      <c r="P54" s="14" t="str">
        <f t="shared" si="1"/>
        <v/>
      </c>
      <c r="Q54" s="14" t="str">
        <f t="shared" si="2"/>
        <v/>
      </c>
      <c r="R54" s="15" t="str">
        <f t="shared" si="3"/>
        <v/>
      </c>
      <c r="S54" s="5"/>
      <c r="W54" s="34" t="str">
        <f t="shared" si="4"/>
        <v/>
      </c>
    </row>
    <row r="55" spans="1:23" ht="20">
      <c r="A55" s="3">
        <v>50</v>
      </c>
      <c r="B55" s="3" t="s">
        <v>17</v>
      </c>
      <c r="C55" s="25"/>
      <c r="D55" s="29"/>
      <c r="J55" s="4"/>
      <c r="K55" s="4"/>
      <c r="L55" s="4"/>
      <c r="M55" s="4"/>
      <c r="N55" s="26"/>
      <c r="O55" s="14" t="str">
        <f t="shared" si="0"/>
        <v/>
      </c>
      <c r="P55" s="14" t="str">
        <f t="shared" si="1"/>
        <v/>
      </c>
      <c r="Q55" s="14" t="str">
        <f t="shared" si="2"/>
        <v/>
      </c>
      <c r="R55" s="15" t="str">
        <f t="shared" si="3"/>
        <v/>
      </c>
      <c r="S55" s="5"/>
      <c r="W55" s="34" t="str">
        <f t="shared" si="4"/>
        <v/>
      </c>
    </row>
    <row r="56" spans="1:23" ht="20">
      <c r="A56">
        <v>51</v>
      </c>
      <c r="B56" s="3" t="s">
        <v>17</v>
      </c>
      <c r="C56" s="25"/>
      <c r="D56" s="29"/>
      <c r="J56" s="4"/>
      <c r="K56" s="4"/>
      <c r="L56" s="4"/>
      <c r="M56" s="4"/>
      <c r="N56" s="26"/>
      <c r="O56" s="14" t="str">
        <f t="shared" si="0"/>
        <v/>
      </c>
      <c r="P56" s="14" t="str">
        <f t="shared" si="1"/>
        <v/>
      </c>
      <c r="Q56" s="14" t="str">
        <f t="shared" si="2"/>
        <v/>
      </c>
      <c r="R56" s="15" t="str">
        <f t="shared" si="3"/>
        <v/>
      </c>
      <c r="S56" s="5"/>
      <c r="W56" s="34" t="str">
        <f t="shared" si="4"/>
        <v/>
      </c>
    </row>
    <row r="57" spans="1:23" ht="20">
      <c r="A57" s="3">
        <v>52</v>
      </c>
      <c r="B57" s="3" t="s">
        <v>17</v>
      </c>
      <c r="C57" s="25"/>
      <c r="D57" s="29"/>
      <c r="J57" s="4"/>
      <c r="K57" s="4"/>
      <c r="L57" s="4"/>
      <c r="M57" s="4"/>
      <c r="N57" s="26"/>
      <c r="O57" s="14" t="str">
        <f t="shared" si="0"/>
        <v/>
      </c>
      <c r="P57" s="14" t="str">
        <f t="shared" si="1"/>
        <v/>
      </c>
      <c r="Q57" s="14" t="str">
        <f t="shared" si="2"/>
        <v/>
      </c>
      <c r="R57" s="15" t="str">
        <f t="shared" si="3"/>
        <v/>
      </c>
      <c r="S57" s="5"/>
      <c r="W57" s="34" t="str">
        <f t="shared" si="4"/>
        <v/>
      </c>
    </row>
    <row r="58" spans="1:23" ht="20">
      <c r="A58">
        <v>53</v>
      </c>
      <c r="B58" s="3" t="s">
        <v>17</v>
      </c>
      <c r="C58" s="25"/>
      <c r="D58" s="29"/>
      <c r="J58" s="4"/>
      <c r="K58" s="4"/>
      <c r="L58" s="4"/>
      <c r="M58" s="4"/>
      <c r="N58" s="26"/>
      <c r="O58" s="14" t="str">
        <f t="shared" si="0"/>
        <v/>
      </c>
      <c r="P58" s="14" t="str">
        <f t="shared" si="1"/>
        <v/>
      </c>
      <c r="Q58" s="14" t="str">
        <f t="shared" si="2"/>
        <v/>
      </c>
      <c r="R58" s="15" t="str">
        <f t="shared" si="3"/>
        <v/>
      </c>
      <c r="S58" s="5"/>
      <c r="W58" s="34" t="str">
        <f t="shared" si="4"/>
        <v/>
      </c>
    </row>
    <row r="59" spans="1:23" ht="20">
      <c r="A59" s="3">
        <v>54</v>
      </c>
      <c r="B59" s="3" t="s">
        <v>17</v>
      </c>
      <c r="C59" s="25"/>
      <c r="D59" s="29"/>
      <c r="J59" s="4"/>
      <c r="K59" s="4"/>
      <c r="L59" s="4"/>
      <c r="M59" s="4"/>
      <c r="N59" s="26"/>
      <c r="O59" s="14" t="str">
        <f t="shared" si="0"/>
        <v/>
      </c>
      <c r="P59" s="14" t="str">
        <f t="shared" si="1"/>
        <v/>
      </c>
      <c r="Q59" s="14" t="str">
        <f t="shared" si="2"/>
        <v/>
      </c>
      <c r="R59" s="15" t="str">
        <f t="shared" si="3"/>
        <v/>
      </c>
      <c r="S59" s="5"/>
      <c r="W59" s="34" t="str">
        <f t="shared" si="4"/>
        <v/>
      </c>
    </row>
    <row r="60" spans="1:23" ht="20">
      <c r="A60">
        <v>55</v>
      </c>
      <c r="B60" s="3" t="s">
        <v>17</v>
      </c>
      <c r="C60" s="25"/>
      <c r="D60" s="29"/>
      <c r="J60" s="4"/>
      <c r="K60" s="4"/>
      <c r="L60" s="4"/>
      <c r="M60" s="4"/>
      <c r="N60" s="26"/>
      <c r="O60" s="14" t="str">
        <f t="shared" si="0"/>
        <v/>
      </c>
      <c r="P60" s="14" t="str">
        <f t="shared" si="1"/>
        <v/>
      </c>
      <c r="Q60" s="14" t="str">
        <f t="shared" si="2"/>
        <v/>
      </c>
      <c r="R60" s="15" t="str">
        <f t="shared" si="3"/>
        <v/>
      </c>
      <c r="S60" s="5"/>
      <c r="W60" s="34" t="str">
        <f t="shared" si="4"/>
        <v/>
      </c>
    </row>
    <row r="61" spans="1:23" ht="20">
      <c r="A61" s="3">
        <v>56</v>
      </c>
      <c r="B61" s="3" t="s">
        <v>17</v>
      </c>
      <c r="C61" s="25"/>
      <c r="D61" s="29"/>
      <c r="J61" s="4"/>
      <c r="K61" s="4"/>
      <c r="L61" s="4"/>
      <c r="M61" s="4"/>
      <c r="N61" s="26"/>
      <c r="O61" s="14" t="str">
        <f t="shared" si="0"/>
        <v/>
      </c>
      <c r="P61" s="14" t="str">
        <f t="shared" si="1"/>
        <v/>
      </c>
      <c r="Q61" s="14" t="str">
        <f t="shared" si="2"/>
        <v/>
      </c>
      <c r="R61" s="15" t="str">
        <f t="shared" si="3"/>
        <v/>
      </c>
      <c r="S61" s="5"/>
      <c r="W61" s="34" t="str">
        <f t="shared" si="4"/>
        <v/>
      </c>
    </row>
    <row r="62" spans="1:23" ht="20">
      <c r="A62">
        <v>57</v>
      </c>
      <c r="B62" s="3" t="s">
        <v>17</v>
      </c>
      <c r="C62" s="25"/>
      <c r="D62" s="29"/>
      <c r="J62" s="4"/>
      <c r="K62" s="4"/>
      <c r="L62" s="4"/>
      <c r="M62" s="4"/>
      <c r="N62" s="26"/>
      <c r="O62" s="14" t="str">
        <f t="shared" si="0"/>
        <v/>
      </c>
      <c r="P62" s="14" t="str">
        <f t="shared" si="1"/>
        <v/>
      </c>
      <c r="Q62" s="14" t="str">
        <f t="shared" si="2"/>
        <v/>
      </c>
      <c r="R62" s="15" t="str">
        <f t="shared" si="3"/>
        <v/>
      </c>
      <c r="S62" s="5"/>
      <c r="W62" s="34" t="str">
        <f t="shared" si="4"/>
        <v/>
      </c>
    </row>
    <row r="63" spans="1:23" ht="20">
      <c r="A63" s="3">
        <v>58</v>
      </c>
      <c r="B63" s="3" t="s">
        <v>17</v>
      </c>
      <c r="C63" s="25"/>
      <c r="D63" s="29"/>
      <c r="J63" s="4"/>
      <c r="K63" s="4"/>
      <c r="L63" s="4"/>
      <c r="M63" s="4"/>
      <c r="N63" s="26"/>
      <c r="O63" s="14" t="str">
        <f t="shared" si="0"/>
        <v/>
      </c>
      <c r="P63" s="14" t="str">
        <f t="shared" si="1"/>
        <v/>
      </c>
      <c r="Q63" s="14" t="str">
        <f t="shared" si="2"/>
        <v/>
      </c>
      <c r="R63" s="15" t="str">
        <f t="shared" si="3"/>
        <v/>
      </c>
      <c r="S63" s="5"/>
      <c r="W63" s="34" t="str">
        <f t="shared" si="4"/>
        <v/>
      </c>
    </row>
    <row r="64" spans="1:23" ht="20">
      <c r="A64">
        <v>59</v>
      </c>
      <c r="B64" s="3" t="s">
        <v>17</v>
      </c>
      <c r="C64" s="25"/>
      <c r="D64" s="29"/>
      <c r="J64" s="4"/>
      <c r="K64" s="4"/>
      <c r="L64" s="4"/>
      <c r="M64" s="4"/>
      <c r="N64" s="26"/>
      <c r="O64" s="14" t="str">
        <f t="shared" si="0"/>
        <v/>
      </c>
      <c r="P64" s="14" t="str">
        <f t="shared" si="1"/>
        <v/>
      </c>
      <c r="Q64" s="14" t="str">
        <f t="shared" si="2"/>
        <v/>
      </c>
      <c r="R64" s="15" t="str">
        <f t="shared" si="3"/>
        <v/>
      </c>
      <c r="S64" s="5"/>
      <c r="W64" s="34" t="str">
        <f t="shared" si="4"/>
        <v/>
      </c>
    </row>
    <row r="65" spans="1:23" ht="20">
      <c r="A65" s="3">
        <v>60</v>
      </c>
      <c r="B65" s="3" t="s">
        <v>17</v>
      </c>
      <c r="C65" s="25"/>
      <c r="D65" s="29"/>
      <c r="J65" s="4"/>
      <c r="K65" s="4"/>
      <c r="L65" s="4"/>
      <c r="M65" s="4"/>
      <c r="N65" s="26"/>
      <c r="O65" s="14" t="str">
        <f t="shared" si="0"/>
        <v/>
      </c>
      <c r="P65" s="14" t="str">
        <f t="shared" si="1"/>
        <v/>
      </c>
      <c r="Q65" s="14" t="str">
        <f t="shared" si="2"/>
        <v/>
      </c>
      <c r="R65" s="15" t="str">
        <f t="shared" si="3"/>
        <v/>
      </c>
      <c r="S65" s="5"/>
      <c r="W65" s="34" t="str">
        <f t="shared" si="4"/>
        <v/>
      </c>
    </row>
    <row r="66" spans="1:23" ht="20">
      <c r="A66">
        <v>61</v>
      </c>
      <c r="B66" s="3" t="s">
        <v>17</v>
      </c>
      <c r="C66" s="25"/>
      <c r="D66" s="29"/>
      <c r="J66" s="4"/>
      <c r="K66" s="4"/>
      <c r="L66" s="4"/>
      <c r="M66" s="4"/>
      <c r="N66" s="26"/>
      <c r="O66" s="14" t="str">
        <f t="shared" si="0"/>
        <v/>
      </c>
      <c r="P66" s="14" t="str">
        <f t="shared" si="1"/>
        <v/>
      </c>
      <c r="Q66" s="14" t="str">
        <f t="shared" si="2"/>
        <v/>
      </c>
      <c r="R66" s="15" t="str">
        <f t="shared" si="3"/>
        <v/>
      </c>
      <c r="S66" s="5"/>
      <c r="W66" s="34" t="str">
        <f t="shared" si="4"/>
        <v/>
      </c>
    </row>
    <row r="67" spans="1:23" ht="20">
      <c r="A67" s="3">
        <v>62</v>
      </c>
      <c r="B67" s="3" t="s">
        <v>17</v>
      </c>
      <c r="C67" s="25"/>
      <c r="D67" s="29"/>
      <c r="J67" s="4"/>
      <c r="K67" s="4"/>
      <c r="L67" s="4"/>
      <c r="M67" s="4"/>
      <c r="N67" s="26"/>
      <c r="O67" s="14" t="str">
        <f t="shared" si="0"/>
        <v/>
      </c>
      <c r="P67" s="14" t="str">
        <f t="shared" si="1"/>
        <v/>
      </c>
      <c r="Q67" s="14" t="str">
        <f t="shared" si="2"/>
        <v/>
      </c>
      <c r="R67" s="15" t="str">
        <f t="shared" si="3"/>
        <v/>
      </c>
      <c r="S67" s="5"/>
      <c r="W67" s="34" t="str">
        <f t="shared" si="4"/>
        <v/>
      </c>
    </row>
    <row r="68" spans="1:23" ht="20">
      <c r="A68">
        <v>63</v>
      </c>
      <c r="B68" s="3" t="s">
        <v>17</v>
      </c>
      <c r="C68" s="25"/>
      <c r="D68" s="29"/>
      <c r="J68" s="4"/>
      <c r="K68" s="4"/>
      <c r="L68" s="4"/>
      <c r="M68" s="4"/>
      <c r="N68" s="26"/>
      <c r="O68" s="14" t="str">
        <f t="shared" si="0"/>
        <v/>
      </c>
      <c r="P68" s="14" t="str">
        <f t="shared" si="1"/>
        <v/>
      </c>
      <c r="Q68" s="14" t="str">
        <f t="shared" si="2"/>
        <v/>
      </c>
      <c r="R68" s="15" t="str">
        <f t="shared" si="3"/>
        <v/>
      </c>
      <c r="S68" s="5"/>
      <c r="W68" s="34" t="str">
        <f t="shared" si="4"/>
        <v/>
      </c>
    </row>
    <row r="69" spans="1:23" ht="20">
      <c r="A69" s="3">
        <v>64</v>
      </c>
      <c r="B69" s="3" t="s">
        <v>17</v>
      </c>
      <c r="C69" s="25"/>
      <c r="D69" s="29"/>
      <c r="J69" s="4"/>
      <c r="K69" s="4"/>
      <c r="L69" s="4"/>
      <c r="M69" s="4"/>
      <c r="N69" s="26"/>
      <c r="O69" s="14" t="str">
        <f t="shared" si="0"/>
        <v/>
      </c>
      <c r="P69" s="14" t="str">
        <f t="shared" si="1"/>
        <v/>
      </c>
      <c r="Q69" s="14" t="str">
        <f t="shared" si="2"/>
        <v/>
      </c>
      <c r="R69" s="15" t="str">
        <f t="shared" si="3"/>
        <v/>
      </c>
      <c r="S69" s="5"/>
      <c r="W69" s="34" t="str">
        <f t="shared" si="4"/>
        <v/>
      </c>
    </row>
    <row r="70" spans="1:23" ht="20">
      <c r="A70">
        <v>65</v>
      </c>
      <c r="B70" s="3" t="s">
        <v>17</v>
      </c>
      <c r="C70" s="25"/>
      <c r="D70" s="29"/>
      <c r="J70" s="4"/>
      <c r="K70" s="4"/>
      <c r="L70" s="4"/>
      <c r="M70" s="4"/>
      <c r="N70" s="26"/>
      <c r="O70" s="14" t="str">
        <f t="shared" ref="O70:O105" si="5">IF(AND(S70&lt;&gt;"",J70&lt;&gt;""),J70-S70,"")</f>
        <v/>
      </c>
      <c r="P70" s="14" t="str">
        <f t="shared" ref="P70:P105" si="6">IF(K70&lt;&gt;"",K70-$T$5,"")</f>
        <v/>
      </c>
      <c r="Q70" s="14" t="str">
        <f t="shared" ref="Q70:Q105" si="7">IF(L70&lt;&gt;"",L70-$U$5,"")</f>
        <v/>
      </c>
      <c r="R70" s="15" t="str">
        <f t="shared" ref="R70:R105" si="8">IF(M70&lt;&gt;"",M70-$V$5,"")</f>
        <v/>
      </c>
      <c r="S70" s="5"/>
      <c r="W70" s="34" t="str">
        <f t="shared" si="4"/>
        <v/>
      </c>
    </row>
    <row r="71" spans="1:23" ht="20">
      <c r="A71" s="3">
        <v>66</v>
      </c>
      <c r="B71" s="3" t="s">
        <v>17</v>
      </c>
      <c r="C71" s="25"/>
      <c r="D71" s="29"/>
      <c r="J71" s="4"/>
      <c r="K71" s="4"/>
      <c r="L71" s="4"/>
      <c r="M71" s="4"/>
      <c r="N71" s="26"/>
      <c r="O71" s="14" t="str">
        <f t="shared" si="5"/>
        <v/>
      </c>
      <c r="P71" s="14" t="str">
        <f t="shared" si="6"/>
        <v/>
      </c>
      <c r="Q71" s="14" t="str">
        <f t="shared" si="7"/>
        <v/>
      </c>
      <c r="R71" s="15" t="str">
        <f t="shared" si="8"/>
        <v/>
      </c>
      <c r="S71" s="5"/>
      <c r="W71" s="34" t="str">
        <f t="shared" ref="W71:W87" si="9">IF(O71&lt;&gt;"", ABS(O71)*2 + ABS(P71)*1 + ABS(Q71)*3 + ABS(R71)*3, "")</f>
        <v/>
      </c>
    </row>
    <row r="72" spans="1:23" ht="20">
      <c r="A72">
        <v>67</v>
      </c>
      <c r="B72" s="3" t="s">
        <v>17</v>
      </c>
      <c r="C72" s="25"/>
      <c r="D72" s="29"/>
      <c r="J72" s="4"/>
      <c r="K72" s="4"/>
      <c r="L72" s="4"/>
      <c r="M72" s="4"/>
      <c r="N72" s="26"/>
      <c r="O72" s="14" t="str">
        <f t="shared" si="5"/>
        <v/>
      </c>
      <c r="P72" s="14" t="str">
        <f t="shared" si="6"/>
        <v/>
      </c>
      <c r="Q72" s="14" t="str">
        <f t="shared" si="7"/>
        <v/>
      </c>
      <c r="R72" s="15" t="str">
        <f t="shared" si="8"/>
        <v/>
      </c>
      <c r="S72" s="5"/>
      <c r="W72" s="34" t="str">
        <f t="shared" si="9"/>
        <v/>
      </c>
    </row>
    <row r="73" spans="1:23" ht="20">
      <c r="A73" s="3">
        <v>68</v>
      </c>
      <c r="B73" s="3" t="s">
        <v>17</v>
      </c>
      <c r="C73" s="25"/>
      <c r="D73" s="29"/>
      <c r="J73" s="4"/>
      <c r="K73" s="4"/>
      <c r="L73" s="4"/>
      <c r="M73" s="4"/>
      <c r="N73" s="26"/>
      <c r="O73" s="14" t="str">
        <f t="shared" si="5"/>
        <v/>
      </c>
      <c r="P73" s="14" t="str">
        <f t="shared" si="6"/>
        <v/>
      </c>
      <c r="Q73" s="14" t="str">
        <f t="shared" si="7"/>
        <v/>
      </c>
      <c r="R73" s="15" t="str">
        <f t="shared" si="8"/>
        <v/>
      </c>
      <c r="S73" s="5"/>
      <c r="W73" s="34" t="str">
        <f t="shared" si="9"/>
        <v/>
      </c>
    </row>
    <row r="74" spans="1:23" ht="20">
      <c r="A74">
        <v>69</v>
      </c>
      <c r="B74" s="3" t="s">
        <v>17</v>
      </c>
      <c r="C74" s="25"/>
      <c r="D74" s="29"/>
      <c r="J74" s="4"/>
      <c r="K74" s="4"/>
      <c r="L74" s="4"/>
      <c r="M74" s="4"/>
      <c r="N74" s="26"/>
      <c r="O74" s="14" t="str">
        <f t="shared" si="5"/>
        <v/>
      </c>
      <c r="P74" s="14" t="str">
        <f t="shared" si="6"/>
        <v/>
      </c>
      <c r="Q74" s="14" t="str">
        <f t="shared" si="7"/>
        <v/>
      </c>
      <c r="R74" s="15" t="str">
        <f t="shared" si="8"/>
        <v/>
      </c>
      <c r="S74" s="5"/>
      <c r="W74" s="34" t="str">
        <f t="shared" si="9"/>
        <v/>
      </c>
    </row>
    <row r="75" spans="1:23" ht="20">
      <c r="A75" s="3">
        <v>70</v>
      </c>
      <c r="B75" s="3" t="s">
        <v>17</v>
      </c>
      <c r="C75" s="25"/>
      <c r="D75" s="29"/>
      <c r="J75" s="4"/>
      <c r="K75" s="4"/>
      <c r="L75" s="4"/>
      <c r="M75" s="4"/>
      <c r="N75" s="26"/>
      <c r="O75" s="14" t="str">
        <f t="shared" si="5"/>
        <v/>
      </c>
      <c r="P75" s="14" t="str">
        <f t="shared" si="6"/>
        <v/>
      </c>
      <c r="Q75" s="14" t="str">
        <f t="shared" si="7"/>
        <v/>
      </c>
      <c r="R75" s="15" t="str">
        <f t="shared" si="8"/>
        <v/>
      </c>
      <c r="S75" s="5"/>
      <c r="W75" s="34" t="str">
        <f t="shared" si="9"/>
        <v/>
      </c>
    </row>
    <row r="76" spans="1:23" ht="20">
      <c r="A76">
        <v>71</v>
      </c>
      <c r="B76" s="3" t="s">
        <v>17</v>
      </c>
      <c r="C76" s="25"/>
      <c r="D76" s="29"/>
      <c r="J76" s="4"/>
      <c r="K76" s="4"/>
      <c r="L76" s="4"/>
      <c r="M76" s="4"/>
      <c r="N76" s="26"/>
      <c r="O76" s="14" t="str">
        <f t="shared" si="5"/>
        <v/>
      </c>
      <c r="P76" s="14" t="str">
        <f t="shared" si="6"/>
        <v/>
      </c>
      <c r="Q76" s="14" t="str">
        <f t="shared" si="7"/>
        <v/>
      </c>
      <c r="R76" s="15" t="str">
        <f t="shared" si="8"/>
        <v/>
      </c>
      <c r="S76" s="5"/>
      <c r="W76" s="34" t="str">
        <f t="shared" si="9"/>
        <v/>
      </c>
    </row>
    <row r="77" spans="1:23" ht="20">
      <c r="A77" s="3">
        <v>72</v>
      </c>
      <c r="B77" s="3" t="s">
        <v>17</v>
      </c>
      <c r="C77" s="25"/>
      <c r="D77" s="29"/>
      <c r="J77" s="4"/>
      <c r="K77" s="4"/>
      <c r="L77" s="4"/>
      <c r="M77" s="4"/>
      <c r="N77" s="26"/>
      <c r="O77" s="14" t="str">
        <f t="shared" si="5"/>
        <v/>
      </c>
      <c r="P77" s="14" t="str">
        <f t="shared" si="6"/>
        <v/>
      </c>
      <c r="Q77" s="14" t="str">
        <f t="shared" si="7"/>
        <v/>
      </c>
      <c r="R77" s="15" t="str">
        <f t="shared" si="8"/>
        <v/>
      </c>
      <c r="S77" s="5"/>
      <c r="W77" s="34" t="str">
        <f t="shared" si="9"/>
        <v/>
      </c>
    </row>
    <row r="78" spans="1:23" ht="20">
      <c r="A78">
        <v>73</v>
      </c>
      <c r="B78" s="3" t="s">
        <v>17</v>
      </c>
      <c r="C78" s="25"/>
      <c r="D78" s="29"/>
      <c r="J78" s="4"/>
      <c r="K78" s="4"/>
      <c r="L78" s="4"/>
      <c r="M78" s="4"/>
      <c r="N78" s="26"/>
      <c r="O78" s="14" t="str">
        <f t="shared" si="5"/>
        <v/>
      </c>
      <c r="P78" s="14" t="str">
        <f t="shared" si="6"/>
        <v/>
      </c>
      <c r="Q78" s="14" t="str">
        <f t="shared" si="7"/>
        <v/>
      </c>
      <c r="R78" s="15" t="str">
        <f t="shared" si="8"/>
        <v/>
      </c>
      <c r="S78" s="5"/>
      <c r="W78" s="34" t="str">
        <f t="shared" si="9"/>
        <v/>
      </c>
    </row>
    <row r="79" spans="1:23" ht="20">
      <c r="A79" s="3">
        <v>74</v>
      </c>
      <c r="B79" s="3" t="s">
        <v>17</v>
      </c>
      <c r="C79" s="25"/>
      <c r="D79" s="29"/>
      <c r="J79" s="4"/>
      <c r="K79" s="4"/>
      <c r="L79" s="4"/>
      <c r="M79" s="4"/>
      <c r="N79" s="26"/>
      <c r="O79" s="14" t="str">
        <f t="shared" si="5"/>
        <v/>
      </c>
      <c r="P79" s="14" t="str">
        <f t="shared" si="6"/>
        <v/>
      </c>
      <c r="Q79" s="14" t="str">
        <f t="shared" si="7"/>
        <v/>
      </c>
      <c r="R79" s="15" t="str">
        <f t="shared" si="8"/>
        <v/>
      </c>
      <c r="S79" s="5"/>
      <c r="W79" s="34" t="str">
        <f t="shared" si="9"/>
        <v/>
      </c>
    </row>
    <row r="80" spans="1:23" ht="20">
      <c r="A80">
        <v>75</v>
      </c>
      <c r="B80" s="3" t="s">
        <v>17</v>
      </c>
      <c r="C80" s="25"/>
      <c r="D80" s="29"/>
      <c r="J80" s="4"/>
      <c r="K80" s="4"/>
      <c r="L80" s="4"/>
      <c r="M80" s="4"/>
      <c r="N80" s="26"/>
      <c r="O80" s="14" t="str">
        <f t="shared" si="5"/>
        <v/>
      </c>
      <c r="P80" s="14" t="str">
        <f t="shared" si="6"/>
        <v/>
      </c>
      <c r="Q80" s="14" t="str">
        <f t="shared" si="7"/>
        <v/>
      </c>
      <c r="R80" s="15" t="str">
        <f t="shared" si="8"/>
        <v/>
      </c>
      <c r="S80" s="5"/>
      <c r="W80" s="34" t="str">
        <f t="shared" si="9"/>
        <v/>
      </c>
    </row>
    <row r="81" spans="1:23" ht="20">
      <c r="A81" s="3">
        <v>76</v>
      </c>
      <c r="B81" s="3" t="s">
        <v>17</v>
      </c>
      <c r="C81" s="25"/>
      <c r="D81" s="29"/>
      <c r="J81" s="4"/>
      <c r="K81" s="4"/>
      <c r="L81" s="4"/>
      <c r="M81" s="4"/>
      <c r="N81" s="26"/>
      <c r="O81" s="14" t="str">
        <f t="shared" si="5"/>
        <v/>
      </c>
      <c r="P81" s="14" t="str">
        <f t="shared" si="6"/>
        <v/>
      </c>
      <c r="Q81" s="14" t="str">
        <f t="shared" si="7"/>
        <v/>
      </c>
      <c r="R81" s="15" t="str">
        <f t="shared" si="8"/>
        <v/>
      </c>
      <c r="S81" s="5"/>
      <c r="W81" s="34" t="str">
        <f t="shared" si="9"/>
        <v/>
      </c>
    </row>
    <row r="82" spans="1:23" ht="20">
      <c r="A82">
        <v>77</v>
      </c>
      <c r="B82" s="3" t="s">
        <v>17</v>
      </c>
      <c r="C82" s="25"/>
      <c r="D82" s="29"/>
      <c r="J82" s="4"/>
      <c r="K82" s="4"/>
      <c r="L82" s="4"/>
      <c r="M82" s="4"/>
      <c r="N82" s="26"/>
      <c r="O82" s="14" t="str">
        <f t="shared" si="5"/>
        <v/>
      </c>
      <c r="P82" s="14" t="str">
        <f t="shared" si="6"/>
        <v/>
      </c>
      <c r="Q82" s="14" t="str">
        <f t="shared" si="7"/>
        <v/>
      </c>
      <c r="R82" s="15" t="str">
        <f t="shared" si="8"/>
        <v/>
      </c>
      <c r="S82" s="5"/>
      <c r="W82" s="34" t="str">
        <f t="shared" si="9"/>
        <v/>
      </c>
    </row>
    <row r="83" spans="1:23" ht="20">
      <c r="A83" s="3">
        <v>78</v>
      </c>
      <c r="B83" s="3" t="s">
        <v>17</v>
      </c>
      <c r="C83" s="25"/>
      <c r="D83" s="29"/>
      <c r="J83" s="4"/>
      <c r="K83" s="4"/>
      <c r="L83" s="4"/>
      <c r="M83" s="4"/>
      <c r="N83" s="26"/>
      <c r="O83" s="14" t="str">
        <f t="shared" si="5"/>
        <v/>
      </c>
      <c r="P83" s="14" t="str">
        <f t="shared" si="6"/>
        <v/>
      </c>
      <c r="Q83" s="14" t="str">
        <f t="shared" si="7"/>
        <v/>
      </c>
      <c r="R83" s="15" t="str">
        <f t="shared" si="8"/>
        <v/>
      </c>
      <c r="S83" s="5"/>
      <c r="W83" s="34" t="str">
        <f t="shared" si="9"/>
        <v/>
      </c>
    </row>
    <row r="84" spans="1:23" ht="20">
      <c r="A84">
        <v>79</v>
      </c>
      <c r="B84" s="3" t="s">
        <v>17</v>
      </c>
      <c r="C84" s="25"/>
      <c r="D84" s="29"/>
      <c r="J84" s="4"/>
      <c r="K84" s="4"/>
      <c r="L84" s="4"/>
      <c r="M84" s="4"/>
      <c r="N84" s="26"/>
      <c r="O84" s="14" t="str">
        <f t="shared" si="5"/>
        <v/>
      </c>
      <c r="P84" s="14" t="str">
        <f t="shared" si="6"/>
        <v/>
      </c>
      <c r="Q84" s="14" t="str">
        <f t="shared" si="7"/>
        <v/>
      </c>
      <c r="R84" s="15" t="str">
        <f t="shared" si="8"/>
        <v/>
      </c>
      <c r="S84" s="5"/>
      <c r="W84" s="34" t="str">
        <f t="shared" si="9"/>
        <v/>
      </c>
    </row>
    <row r="85" spans="1:23" ht="20">
      <c r="A85" s="3">
        <v>80</v>
      </c>
      <c r="B85" s="3" t="s">
        <v>17</v>
      </c>
      <c r="C85" s="25"/>
      <c r="D85" s="29"/>
      <c r="J85" s="4"/>
      <c r="K85" s="4"/>
      <c r="L85" s="4"/>
      <c r="M85" s="4"/>
      <c r="N85" s="26"/>
      <c r="O85" s="14" t="str">
        <f t="shared" si="5"/>
        <v/>
      </c>
      <c r="P85" s="14" t="str">
        <f t="shared" si="6"/>
        <v/>
      </c>
      <c r="Q85" s="14" t="str">
        <f t="shared" si="7"/>
        <v/>
      </c>
      <c r="R85" s="15" t="str">
        <f t="shared" si="8"/>
        <v/>
      </c>
      <c r="S85" s="5"/>
      <c r="W85" s="34" t="str">
        <f t="shared" si="9"/>
        <v/>
      </c>
    </row>
    <row r="86" spans="1:23" ht="20">
      <c r="A86">
        <v>81</v>
      </c>
      <c r="B86" s="3" t="s">
        <v>17</v>
      </c>
      <c r="C86" s="25"/>
      <c r="D86" s="29"/>
      <c r="J86" s="4"/>
      <c r="K86" s="4"/>
      <c r="L86" s="4"/>
      <c r="M86" s="4"/>
      <c r="N86" s="26"/>
      <c r="O86" s="14" t="str">
        <f t="shared" si="5"/>
        <v/>
      </c>
      <c r="P86" s="14" t="str">
        <f t="shared" si="6"/>
        <v/>
      </c>
      <c r="Q86" s="14" t="str">
        <f t="shared" si="7"/>
        <v/>
      </c>
      <c r="R86" s="15" t="str">
        <f t="shared" si="8"/>
        <v/>
      </c>
      <c r="S86" s="5"/>
      <c r="W86" s="34" t="str">
        <f t="shared" si="9"/>
        <v/>
      </c>
    </row>
    <row r="87" spans="1:23" ht="20">
      <c r="A87" s="3">
        <v>82</v>
      </c>
      <c r="B87" s="3" t="s">
        <v>17</v>
      </c>
      <c r="C87" s="25"/>
      <c r="D87" s="29"/>
      <c r="J87" s="4"/>
      <c r="K87" s="4"/>
      <c r="L87" s="4"/>
      <c r="M87" s="4"/>
      <c r="N87" s="26"/>
      <c r="O87" s="14" t="str">
        <f t="shared" si="5"/>
        <v/>
      </c>
      <c r="P87" s="14" t="str">
        <f t="shared" si="6"/>
        <v/>
      </c>
      <c r="Q87" s="14" t="str">
        <f t="shared" si="7"/>
        <v/>
      </c>
      <c r="R87" s="15" t="str">
        <f t="shared" si="8"/>
        <v/>
      </c>
      <c r="S87" s="5"/>
      <c r="W87" s="34" t="str">
        <f t="shared" si="9"/>
        <v/>
      </c>
    </row>
    <row r="88" spans="1:23" ht="20">
      <c r="A88">
        <v>83</v>
      </c>
      <c r="B88" s="3" t="s">
        <v>17</v>
      </c>
      <c r="C88" s="25"/>
      <c r="D88" s="29"/>
      <c r="J88" s="4"/>
      <c r="K88" s="4"/>
      <c r="L88" s="4"/>
      <c r="M88" s="4"/>
      <c r="N88" s="26"/>
      <c r="O88" s="14" t="str">
        <f t="shared" si="5"/>
        <v/>
      </c>
      <c r="P88" s="14" t="str">
        <f t="shared" si="6"/>
        <v/>
      </c>
      <c r="Q88" s="14" t="str">
        <f t="shared" si="7"/>
        <v/>
      </c>
      <c r="R88" s="15" t="str">
        <f t="shared" si="8"/>
        <v/>
      </c>
      <c r="S88" s="5"/>
      <c r="W88" s="35"/>
    </row>
    <row r="89" spans="1:23" ht="20">
      <c r="A89" s="3">
        <v>84</v>
      </c>
      <c r="B89" s="3" t="s">
        <v>17</v>
      </c>
      <c r="C89" s="25"/>
      <c r="D89" s="29"/>
      <c r="J89" s="4"/>
      <c r="K89" s="4"/>
      <c r="L89" s="4"/>
      <c r="M89" s="4"/>
      <c r="N89" s="26"/>
      <c r="O89" s="14" t="str">
        <f t="shared" si="5"/>
        <v/>
      </c>
      <c r="P89" s="14" t="str">
        <f t="shared" si="6"/>
        <v/>
      </c>
      <c r="Q89" s="14" t="str">
        <f t="shared" si="7"/>
        <v/>
      </c>
      <c r="R89" s="15" t="str">
        <f t="shared" si="8"/>
        <v/>
      </c>
      <c r="S89" s="5"/>
      <c r="W89" s="35"/>
    </row>
    <row r="90" spans="1:23" ht="20">
      <c r="A90">
        <v>85</v>
      </c>
      <c r="B90" s="3" t="s">
        <v>17</v>
      </c>
      <c r="C90" s="25"/>
      <c r="D90" s="29"/>
      <c r="J90" s="4"/>
      <c r="K90" s="4"/>
      <c r="L90" s="4"/>
      <c r="M90" s="4"/>
      <c r="N90" s="26"/>
      <c r="O90" s="14" t="str">
        <f t="shared" si="5"/>
        <v/>
      </c>
      <c r="P90" s="14" t="str">
        <f t="shared" si="6"/>
        <v/>
      </c>
      <c r="Q90" s="14" t="str">
        <f t="shared" si="7"/>
        <v/>
      </c>
      <c r="R90" s="15" t="str">
        <f t="shared" si="8"/>
        <v/>
      </c>
      <c r="S90" s="5"/>
      <c r="W90" s="35"/>
    </row>
    <row r="91" spans="1:23" ht="20">
      <c r="A91" s="3">
        <v>86</v>
      </c>
      <c r="B91" s="3" t="s">
        <v>17</v>
      </c>
      <c r="C91" s="25"/>
      <c r="D91" s="29"/>
      <c r="J91" s="4"/>
      <c r="K91" s="4"/>
      <c r="L91" s="4"/>
      <c r="M91" s="4"/>
      <c r="N91" s="26"/>
      <c r="O91" s="14" t="str">
        <f t="shared" si="5"/>
        <v/>
      </c>
      <c r="P91" s="14" t="str">
        <f t="shared" si="6"/>
        <v/>
      </c>
      <c r="Q91" s="14" t="str">
        <f t="shared" si="7"/>
        <v/>
      </c>
      <c r="R91" s="15" t="str">
        <f t="shared" si="8"/>
        <v/>
      </c>
      <c r="S91" s="5"/>
      <c r="W91" s="35"/>
    </row>
    <row r="92" spans="1:23" ht="20">
      <c r="A92">
        <v>87</v>
      </c>
      <c r="B92" s="3" t="s">
        <v>17</v>
      </c>
      <c r="C92" s="25"/>
      <c r="D92" s="29"/>
      <c r="J92" s="4"/>
      <c r="K92" s="4"/>
      <c r="L92" s="4"/>
      <c r="M92" s="4"/>
      <c r="N92" s="26"/>
      <c r="O92" s="14" t="str">
        <f t="shared" si="5"/>
        <v/>
      </c>
      <c r="P92" s="14" t="str">
        <f t="shared" si="6"/>
        <v/>
      </c>
      <c r="Q92" s="14" t="str">
        <f t="shared" si="7"/>
        <v/>
      </c>
      <c r="R92" s="15" t="str">
        <f t="shared" si="8"/>
        <v/>
      </c>
      <c r="S92" s="5"/>
      <c r="W92" s="35"/>
    </row>
    <row r="93" spans="1:23" ht="20">
      <c r="A93" s="3">
        <v>88</v>
      </c>
      <c r="B93" s="3" t="s">
        <v>17</v>
      </c>
      <c r="C93" s="25"/>
      <c r="D93" s="29"/>
      <c r="J93" s="4"/>
      <c r="K93" s="4"/>
      <c r="L93" s="4"/>
      <c r="M93" s="4"/>
      <c r="N93" s="26"/>
      <c r="O93" s="14" t="str">
        <f t="shared" si="5"/>
        <v/>
      </c>
      <c r="P93" s="14" t="str">
        <f t="shared" si="6"/>
        <v/>
      </c>
      <c r="Q93" s="14" t="str">
        <f t="shared" si="7"/>
        <v/>
      </c>
      <c r="R93" s="15" t="str">
        <f t="shared" si="8"/>
        <v/>
      </c>
      <c r="S93" s="5"/>
      <c r="W93" s="35"/>
    </row>
    <row r="94" spans="1:23" ht="20">
      <c r="A94">
        <v>89</v>
      </c>
      <c r="B94" s="3" t="s">
        <v>17</v>
      </c>
      <c r="C94" s="25"/>
      <c r="D94" s="29"/>
      <c r="J94" s="4"/>
      <c r="K94" s="4"/>
      <c r="L94" s="4"/>
      <c r="M94" s="4"/>
      <c r="N94" s="26"/>
      <c r="O94" s="14" t="str">
        <f t="shared" si="5"/>
        <v/>
      </c>
      <c r="P94" s="14" t="str">
        <f t="shared" si="6"/>
        <v/>
      </c>
      <c r="Q94" s="14" t="str">
        <f t="shared" si="7"/>
        <v/>
      </c>
      <c r="R94" s="15" t="str">
        <f t="shared" si="8"/>
        <v/>
      </c>
      <c r="S94" s="5"/>
      <c r="W94" s="35"/>
    </row>
    <row r="95" spans="1:23" ht="20">
      <c r="A95" s="3">
        <v>90</v>
      </c>
      <c r="B95" s="3" t="s">
        <v>17</v>
      </c>
      <c r="C95" s="25"/>
      <c r="D95" s="29"/>
      <c r="J95" s="4"/>
      <c r="K95" s="4"/>
      <c r="L95" s="4"/>
      <c r="M95" s="4"/>
      <c r="N95" s="26"/>
      <c r="O95" s="14" t="str">
        <f t="shared" si="5"/>
        <v/>
      </c>
      <c r="P95" s="14" t="str">
        <f t="shared" si="6"/>
        <v/>
      </c>
      <c r="Q95" s="14" t="str">
        <f t="shared" si="7"/>
        <v/>
      </c>
      <c r="R95" s="15" t="str">
        <f t="shared" si="8"/>
        <v/>
      </c>
      <c r="S95" s="5"/>
      <c r="W95" s="35"/>
    </row>
    <row r="96" spans="1:23" ht="20">
      <c r="A96">
        <v>91</v>
      </c>
      <c r="B96" s="3" t="s">
        <v>17</v>
      </c>
      <c r="C96" s="25"/>
      <c r="D96" s="29"/>
      <c r="J96" s="4"/>
      <c r="K96" s="4"/>
      <c r="L96" s="4"/>
      <c r="M96" s="4"/>
      <c r="N96" s="26"/>
      <c r="O96" s="14" t="str">
        <f t="shared" si="5"/>
        <v/>
      </c>
      <c r="P96" s="14" t="str">
        <f t="shared" si="6"/>
        <v/>
      </c>
      <c r="Q96" s="14" t="str">
        <f t="shared" si="7"/>
        <v/>
      </c>
      <c r="R96" s="15" t="str">
        <f t="shared" si="8"/>
        <v/>
      </c>
      <c r="S96" s="5"/>
      <c r="W96" s="35"/>
    </row>
    <row r="97" spans="1:23" ht="20">
      <c r="A97" s="3">
        <v>92</v>
      </c>
      <c r="B97" s="3" t="s">
        <v>17</v>
      </c>
      <c r="C97" s="25"/>
      <c r="D97" s="29"/>
      <c r="J97" s="4"/>
      <c r="K97" s="4"/>
      <c r="L97" s="4"/>
      <c r="M97" s="4"/>
      <c r="N97" s="26"/>
      <c r="O97" s="14" t="str">
        <f t="shared" si="5"/>
        <v/>
      </c>
      <c r="P97" s="14" t="str">
        <f t="shared" si="6"/>
        <v/>
      </c>
      <c r="Q97" s="14" t="str">
        <f t="shared" si="7"/>
        <v/>
      </c>
      <c r="R97" s="15" t="str">
        <f t="shared" si="8"/>
        <v/>
      </c>
      <c r="S97" s="5"/>
      <c r="W97" s="35"/>
    </row>
    <row r="98" spans="1:23" ht="20">
      <c r="A98">
        <v>93</v>
      </c>
      <c r="B98" s="3" t="s">
        <v>17</v>
      </c>
      <c r="C98" s="25"/>
      <c r="D98" s="29"/>
      <c r="J98" s="4"/>
      <c r="K98" s="4"/>
      <c r="L98" s="4"/>
      <c r="M98" s="4"/>
      <c r="N98" s="26"/>
      <c r="O98" s="14" t="str">
        <f t="shared" si="5"/>
        <v/>
      </c>
      <c r="P98" s="14" t="str">
        <f t="shared" si="6"/>
        <v/>
      </c>
      <c r="Q98" s="14" t="str">
        <f t="shared" si="7"/>
        <v/>
      </c>
      <c r="R98" s="15" t="str">
        <f t="shared" si="8"/>
        <v/>
      </c>
      <c r="S98" s="5"/>
      <c r="W98" s="35"/>
    </row>
    <row r="99" spans="1:23" ht="20">
      <c r="A99" s="3">
        <v>94</v>
      </c>
      <c r="B99" s="3" t="s">
        <v>17</v>
      </c>
      <c r="C99" s="25"/>
      <c r="D99" s="29"/>
      <c r="J99" s="4"/>
      <c r="K99" s="4"/>
      <c r="L99" s="4"/>
      <c r="M99" s="4"/>
      <c r="N99" s="26"/>
      <c r="O99" s="14" t="str">
        <f t="shared" si="5"/>
        <v/>
      </c>
      <c r="P99" s="14" t="str">
        <f t="shared" si="6"/>
        <v/>
      </c>
      <c r="Q99" s="14" t="str">
        <f t="shared" si="7"/>
        <v/>
      </c>
      <c r="R99" s="15" t="str">
        <f t="shared" si="8"/>
        <v/>
      </c>
      <c r="S99" s="5"/>
      <c r="W99" s="35"/>
    </row>
    <row r="100" spans="1:23" ht="20">
      <c r="A100">
        <v>95</v>
      </c>
      <c r="B100" s="3" t="s">
        <v>17</v>
      </c>
      <c r="C100" s="25"/>
      <c r="D100" s="29"/>
      <c r="J100" s="4"/>
      <c r="K100" s="4"/>
      <c r="L100" s="4"/>
      <c r="M100" s="4"/>
      <c r="N100" s="26"/>
      <c r="O100" s="14" t="str">
        <f t="shared" si="5"/>
        <v/>
      </c>
      <c r="P100" s="14" t="str">
        <f t="shared" si="6"/>
        <v/>
      </c>
      <c r="Q100" s="14" t="str">
        <f t="shared" si="7"/>
        <v/>
      </c>
      <c r="R100" s="15" t="str">
        <f t="shared" si="8"/>
        <v/>
      </c>
      <c r="S100" s="5"/>
      <c r="W100" s="35"/>
    </row>
    <row r="101" spans="1:23" ht="20">
      <c r="A101" s="3">
        <v>96</v>
      </c>
      <c r="B101" s="3" t="s">
        <v>17</v>
      </c>
      <c r="C101" s="25"/>
      <c r="D101" s="29"/>
      <c r="J101" s="4"/>
      <c r="K101" s="4"/>
      <c r="L101" s="4"/>
      <c r="M101" s="4"/>
      <c r="N101" s="26"/>
      <c r="O101" s="14" t="str">
        <f t="shared" si="5"/>
        <v/>
      </c>
      <c r="P101" s="14" t="str">
        <f t="shared" si="6"/>
        <v/>
      </c>
      <c r="Q101" s="14" t="str">
        <f t="shared" si="7"/>
        <v/>
      </c>
      <c r="R101" s="15" t="str">
        <f t="shared" si="8"/>
        <v/>
      </c>
      <c r="S101" s="5"/>
      <c r="W101" s="35"/>
    </row>
    <row r="102" spans="1:23" ht="20">
      <c r="A102">
        <v>97</v>
      </c>
      <c r="B102" s="3" t="s">
        <v>17</v>
      </c>
      <c r="C102" s="25"/>
      <c r="D102" s="29"/>
      <c r="J102" s="4"/>
      <c r="K102" s="4"/>
      <c r="L102" s="4"/>
      <c r="M102" s="4"/>
      <c r="N102" s="26"/>
      <c r="O102" s="14" t="str">
        <f t="shared" si="5"/>
        <v/>
      </c>
      <c r="P102" s="14" t="str">
        <f t="shared" si="6"/>
        <v/>
      </c>
      <c r="Q102" s="14" t="str">
        <f t="shared" si="7"/>
        <v/>
      </c>
      <c r="R102" s="15" t="str">
        <f t="shared" si="8"/>
        <v/>
      </c>
      <c r="S102" s="5"/>
      <c r="W102" s="35"/>
    </row>
    <row r="103" spans="1:23" ht="20">
      <c r="A103" s="3">
        <v>98</v>
      </c>
      <c r="B103" s="3" t="s">
        <v>17</v>
      </c>
      <c r="C103" s="25"/>
      <c r="D103" s="29"/>
      <c r="J103" s="4"/>
      <c r="K103" s="4"/>
      <c r="L103" s="4"/>
      <c r="M103" s="4"/>
      <c r="N103" s="26"/>
      <c r="O103" s="14" t="str">
        <f t="shared" si="5"/>
        <v/>
      </c>
      <c r="P103" s="14" t="str">
        <f t="shared" si="6"/>
        <v/>
      </c>
      <c r="Q103" s="14" t="str">
        <f t="shared" si="7"/>
        <v/>
      </c>
      <c r="R103" s="15" t="str">
        <f t="shared" si="8"/>
        <v/>
      </c>
      <c r="S103" s="5"/>
      <c r="W103" s="35"/>
    </row>
    <row r="104" spans="1:23" ht="20">
      <c r="A104">
        <v>99</v>
      </c>
      <c r="B104" s="3" t="s">
        <v>17</v>
      </c>
      <c r="C104" s="25"/>
      <c r="D104" s="29"/>
      <c r="J104" s="4"/>
      <c r="K104" s="4"/>
      <c r="L104" s="4"/>
      <c r="M104" s="4"/>
      <c r="N104" s="26"/>
      <c r="O104" s="14" t="str">
        <f t="shared" si="5"/>
        <v/>
      </c>
      <c r="P104" s="14" t="str">
        <f t="shared" si="6"/>
        <v/>
      </c>
      <c r="Q104" s="14" t="str">
        <f t="shared" si="7"/>
        <v/>
      </c>
      <c r="R104" s="15" t="str">
        <f t="shared" si="8"/>
        <v/>
      </c>
      <c r="S104" s="5"/>
      <c r="W104" s="35"/>
    </row>
    <row r="105" spans="1:23" ht="20">
      <c r="A105" s="3">
        <v>100</v>
      </c>
      <c r="B105" s="3" t="s">
        <v>17</v>
      </c>
      <c r="C105" s="25"/>
      <c r="D105" s="29"/>
      <c r="J105" s="4"/>
      <c r="K105" s="4"/>
      <c r="L105" s="4"/>
      <c r="M105" s="4"/>
      <c r="N105" s="26"/>
      <c r="O105" s="14" t="str">
        <f t="shared" si="5"/>
        <v/>
      </c>
      <c r="P105" s="14" t="str">
        <f t="shared" si="6"/>
        <v/>
      </c>
      <c r="Q105" s="14" t="str">
        <f t="shared" si="7"/>
        <v/>
      </c>
      <c r="R105" s="15" t="str">
        <f t="shared" si="8"/>
        <v/>
      </c>
      <c r="S105" s="5"/>
      <c r="W105" s="35"/>
    </row>
  </sheetData>
  <phoneticPr fontId="2"/>
  <conditionalFormatting sqref="O5:R105">
    <cfRule type="containsBlanks" dxfId="16" priority="2">
      <formula>LEN(TRIM(O5))=0</formula>
    </cfRule>
    <cfRule type="cellIs" dxfId="15" priority="3" operator="notBetween">
      <formula>0.05</formula>
      <formula>-0.05</formula>
    </cfRule>
    <cfRule type="cellIs" dxfId="14" priority="4" operator="between">
      <formula>-0.03</formula>
      <formula>-0.05</formula>
    </cfRule>
    <cfRule type="cellIs" dxfId="13" priority="5" operator="between">
      <formula>0.03</formula>
      <formula>0.05</formula>
    </cfRule>
    <cfRule type="cellIs" dxfId="12" priority="6" operator="between">
      <formula>0.03</formula>
      <formula>-0.03</formula>
    </cfRule>
  </conditionalFormatting>
  <conditionalFormatting sqref="N5:N105">
    <cfRule type="cellIs" dxfId="11" priority="1" operator="equal">
      <formula>0</formula>
    </cfRule>
  </conditionalFormatting>
  <dataValidations count="3">
    <dataValidation type="list" allowBlank="1" showInputMessage="1" showErrorMessage="1" sqref="E106:E206">
      <formula1>"通常,追加,なし"</formula1>
    </dataValidation>
    <dataValidation type="list" allowBlank="1" showInputMessage="1" showErrorMessage="1" sqref="B5:B105">
      <formula1>"RealSense,OAK-D-LITE"</formula1>
    </dataValidation>
    <dataValidation type="list" allowBlank="1" showInputMessage="1" showErrorMessage="1" sqref="E5:E105">
      <formula1>"あり,なし(昼),なし(夜),その他"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5"/>
  <sheetViews>
    <sheetView topLeftCell="A25" zoomScale="70" zoomScaleNormal="70" workbookViewId="0">
      <selection activeCell="M32" sqref="M32"/>
    </sheetView>
  </sheetViews>
  <sheetFormatPr defaultColWidth="8.83203125" defaultRowHeight="18"/>
  <cols>
    <col min="1" max="1" width="8.6640625" customWidth="1"/>
    <col min="2" max="2" width="10" bestFit="1" customWidth="1"/>
    <col min="3" max="3" width="12.6640625" style="5" bestFit="1" customWidth="1"/>
    <col min="4" max="4" width="12.6640625" style="5" customWidth="1"/>
    <col min="7" max="7" width="26.1640625" customWidth="1"/>
    <col min="8" max="8" width="12.5" bestFit="1" customWidth="1"/>
    <col min="9" max="9" width="8.83203125" customWidth="1"/>
    <col min="10" max="10" width="14.33203125" bestFit="1" customWidth="1"/>
    <col min="11" max="11" width="8.6640625" customWidth="1"/>
    <col min="14" max="14" width="8.5" bestFit="1" customWidth="1"/>
    <col min="15" max="15" width="14.33203125" bestFit="1" customWidth="1"/>
    <col min="16" max="16" width="8.6640625" customWidth="1"/>
    <col min="19" max="19" width="14.33203125" bestFit="1" customWidth="1"/>
    <col min="23" max="23" width="11" bestFit="1" customWidth="1"/>
  </cols>
  <sheetData>
    <row r="1" spans="1:23">
      <c r="A1" t="s">
        <v>0</v>
      </c>
    </row>
    <row r="2" spans="1:23">
      <c r="A2" t="s">
        <v>38</v>
      </c>
    </row>
    <row r="3" spans="1:23" ht="24.5" thickBot="1">
      <c r="J3" s="7" t="s">
        <v>13</v>
      </c>
      <c r="O3" s="7" t="s">
        <v>18</v>
      </c>
      <c r="S3" s="7" t="s">
        <v>2</v>
      </c>
      <c r="W3" s="7" t="s">
        <v>77</v>
      </c>
    </row>
    <row r="4" spans="1:23" ht="21" thickTop="1" thickBot="1">
      <c r="A4" s="2" t="s">
        <v>22</v>
      </c>
      <c r="B4" s="3" t="s">
        <v>16</v>
      </c>
      <c r="C4" s="6" t="s">
        <v>21</v>
      </c>
      <c r="D4" s="6" t="s">
        <v>37</v>
      </c>
      <c r="E4" s="1" t="s">
        <v>1</v>
      </c>
      <c r="F4" s="1" t="s">
        <v>7</v>
      </c>
      <c r="G4" s="1" t="s">
        <v>12</v>
      </c>
      <c r="H4" s="1" t="s">
        <v>26</v>
      </c>
      <c r="I4" s="1" t="s">
        <v>27</v>
      </c>
      <c r="J4" s="1" t="s">
        <v>3</v>
      </c>
      <c r="K4" s="1" t="s">
        <v>4</v>
      </c>
      <c r="L4" s="1" t="s">
        <v>5</v>
      </c>
      <c r="M4" s="1" t="s">
        <v>6</v>
      </c>
      <c r="N4" s="8" t="s">
        <v>14</v>
      </c>
      <c r="O4" s="1" t="s">
        <v>3</v>
      </c>
      <c r="P4" s="1" t="s">
        <v>4</v>
      </c>
      <c r="Q4" s="1" t="s">
        <v>5</v>
      </c>
      <c r="R4" s="8" t="s">
        <v>6</v>
      </c>
      <c r="S4" s="1" t="s">
        <v>3</v>
      </c>
      <c r="T4" s="11" t="s">
        <v>4</v>
      </c>
      <c r="U4" s="12" t="s">
        <v>5</v>
      </c>
      <c r="V4" s="13" t="s">
        <v>6</v>
      </c>
      <c r="W4" s="1" t="s">
        <v>78</v>
      </c>
    </row>
    <row r="5" spans="1:23" ht="36.5" thickBot="1">
      <c r="A5" s="19" t="s">
        <v>8</v>
      </c>
      <c r="B5" s="19" t="s">
        <v>17</v>
      </c>
      <c r="C5" s="24">
        <v>100</v>
      </c>
      <c r="D5" s="28">
        <v>30</v>
      </c>
      <c r="E5" s="19" t="s">
        <v>9</v>
      </c>
      <c r="F5" s="19" t="s">
        <v>10</v>
      </c>
      <c r="G5" s="20" t="s">
        <v>15</v>
      </c>
      <c r="H5" s="19"/>
      <c r="J5" s="21">
        <v>1.1000000000000001</v>
      </c>
      <c r="K5" s="21">
        <v>1.796</v>
      </c>
      <c r="L5" s="21">
        <v>0.2</v>
      </c>
      <c r="M5" s="21">
        <v>0.1</v>
      </c>
      <c r="N5" s="22">
        <v>2</v>
      </c>
      <c r="O5" s="14">
        <f>IF(AND(S5&lt;&gt;"",J5&lt;&gt;""),J5-S5,"")</f>
        <v>-9.9999999999999867E-2</v>
      </c>
      <c r="P5" s="14">
        <f>IF(K5&lt;&gt;"",K5-$T$5,"")</f>
        <v>-1.1740000000000002</v>
      </c>
      <c r="Q5" s="14">
        <f>IF(L5&lt;&gt;"",L5-$U$5,"")</f>
        <v>7.1000000000000008E-2</v>
      </c>
      <c r="R5" s="15">
        <f>IF(M5&lt;&gt;"",M5-$V$5,"")</f>
        <v>-0.19999999999999998</v>
      </c>
      <c r="S5" s="27">
        <v>1.2</v>
      </c>
      <c r="T5" s="16">
        <v>2.97</v>
      </c>
      <c r="U5" s="17">
        <v>0.129</v>
      </c>
      <c r="V5" s="18">
        <v>0.3</v>
      </c>
      <c r="W5" s="33">
        <f>ABS(O5)*2 + ABS(P5)*1 + ABS(Q5)*3 + ABS(R5)*3</f>
        <v>2.1869999999999998</v>
      </c>
    </row>
    <row r="6" spans="1:23" ht="36" customHeight="1">
      <c r="A6" s="3">
        <v>1</v>
      </c>
      <c r="B6" s="3" t="s">
        <v>17</v>
      </c>
      <c r="C6" s="25">
        <v>80</v>
      </c>
      <c r="D6" s="29">
        <v>30</v>
      </c>
      <c r="E6" t="s">
        <v>29</v>
      </c>
      <c r="F6" t="s">
        <v>31</v>
      </c>
      <c r="G6" s="23" t="s">
        <v>20</v>
      </c>
      <c r="I6" t="s">
        <v>33</v>
      </c>
      <c r="J6" s="4"/>
      <c r="K6" s="4"/>
      <c r="L6" s="4"/>
      <c r="M6" s="4"/>
      <c r="N6" s="10">
        <v>0</v>
      </c>
      <c r="O6" s="14" t="str">
        <f t="shared" ref="O6:O69" si="0">IF(AND(S6&lt;&gt;"",J6&lt;&gt;""),J6-S6,"")</f>
        <v/>
      </c>
      <c r="P6" s="14" t="str">
        <f t="shared" ref="P6:P69" si="1">IF(K6&lt;&gt;"",K6-$T$5,"")</f>
        <v/>
      </c>
      <c r="Q6" s="14" t="str">
        <f t="shared" ref="Q6:Q69" si="2">IF(L6&lt;&gt;"",L6-$U$5,"")</f>
        <v/>
      </c>
      <c r="R6" s="15" t="str">
        <f t="shared" ref="R6:R69" si="3">IF(M6&lt;&gt;"",M6-$V$5,"")</f>
        <v/>
      </c>
      <c r="S6" s="5"/>
      <c r="W6" s="34" t="str">
        <f>IF(O6&lt;&gt;"", ABS(O6)*2 + ABS(P6)*1 + ABS(Q6)*3 + ABS(R6)*3, "")</f>
        <v/>
      </c>
    </row>
    <row r="7" spans="1:23" ht="36" customHeight="1">
      <c r="A7">
        <v>2</v>
      </c>
      <c r="B7" s="3" t="s">
        <v>17</v>
      </c>
      <c r="C7" s="25">
        <v>80</v>
      </c>
      <c r="D7" s="29">
        <v>30</v>
      </c>
      <c r="E7" t="s">
        <v>29</v>
      </c>
      <c r="F7" t="s">
        <v>31</v>
      </c>
      <c r="G7" s="23" t="s">
        <v>32</v>
      </c>
      <c r="H7" s="23" t="s">
        <v>23</v>
      </c>
      <c r="J7" s="4"/>
      <c r="K7" s="4"/>
      <c r="L7" s="4"/>
      <c r="M7" s="4"/>
      <c r="N7" s="10">
        <v>0</v>
      </c>
      <c r="O7" s="14" t="str">
        <f t="shared" si="0"/>
        <v/>
      </c>
      <c r="P7" s="14" t="str">
        <f t="shared" si="1"/>
        <v/>
      </c>
      <c r="Q7" s="14" t="str">
        <f t="shared" si="2"/>
        <v/>
      </c>
      <c r="R7" s="15" t="str">
        <f t="shared" si="3"/>
        <v/>
      </c>
      <c r="S7" s="5"/>
      <c r="W7" s="34" t="str">
        <f t="shared" ref="W7:W70" si="4">IF(O7&lt;&gt;"", ABS(O7)*2 + ABS(P7)*1 + ABS(Q7)*3 + ABS(R7)*3, "")</f>
        <v/>
      </c>
    </row>
    <row r="8" spans="1:23" ht="36" customHeight="1">
      <c r="A8" s="3">
        <v>3</v>
      </c>
      <c r="B8" s="3" t="s">
        <v>17</v>
      </c>
      <c r="C8" s="25">
        <v>80</v>
      </c>
      <c r="D8" s="29">
        <v>30</v>
      </c>
      <c r="E8" t="s">
        <v>29</v>
      </c>
      <c r="F8" t="s">
        <v>31</v>
      </c>
      <c r="G8" s="23" t="s">
        <v>24</v>
      </c>
      <c r="J8" s="4"/>
      <c r="K8" s="4"/>
      <c r="L8" s="4"/>
      <c r="M8" s="4"/>
      <c r="N8" s="10">
        <v>0</v>
      </c>
      <c r="O8" s="14" t="str">
        <f t="shared" si="0"/>
        <v/>
      </c>
      <c r="P8" s="14" t="str">
        <f t="shared" si="1"/>
        <v/>
      </c>
      <c r="Q8" s="14" t="str">
        <f t="shared" si="2"/>
        <v/>
      </c>
      <c r="R8" s="15" t="str">
        <f t="shared" si="3"/>
        <v/>
      </c>
      <c r="S8" s="5"/>
      <c r="W8" s="34" t="str">
        <f t="shared" si="4"/>
        <v/>
      </c>
    </row>
    <row r="9" spans="1:23" ht="36">
      <c r="A9">
        <v>4</v>
      </c>
      <c r="B9" s="3" t="s">
        <v>17</v>
      </c>
      <c r="C9" s="25">
        <v>80</v>
      </c>
      <c r="D9" s="29">
        <v>30</v>
      </c>
      <c r="E9" t="s">
        <v>29</v>
      </c>
      <c r="F9" t="s">
        <v>31</v>
      </c>
      <c r="G9" s="23" t="s">
        <v>24</v>
      </c>
      <c r="H9" s="23" t="s">
        <v>23</v>
      </c>
      <c r="J9" s="4"/>
      <c r="K9" s="4"/>
      <c r="L9" s="4"/>
      <c r="M9" s="4"/>
      <c r="N9" s="10">
        <v>0</v>
      </c>
      <c r="O9" s="14" t="str">
        <f t="shared" si="0"/>
        <v/>
      </c>
      <c r="P9" s="14" t="str">
        <f t="shared" si="1"/>
        <v/>
      </c>
      <c r="Q9" s="14" t="str">
        <f t="shared" si="2"/>
        <v/>
      </c>
      <c r="R9" s="15" t="str">
        <f t="shared" si="3"/>
        <v/>
      </c>
      <c r="S9" s="5"/>
      <c r="W9" s="34" t="str">
        <f t="shared" si="4"/>
        <v/>
      </c>
    </row>
    <row r="10" spans="1:23" ht="36" customHeight="1">
      <c r="A10" s="3">
        <v>5</v>
      </c>
      <c r="B10" s="3" t="s">
        <v>17</v>
      </c>
      <c r="C10" s="25">
        <v>80</v>
      </c>
      <c r="D10" s="29">
        <v>40</v>
      </c>
      <c r="E10" t="s">
        <v>29</v>
      </c>
      <c r="F10" t="s">
        <v>31</v>
      </c>
      <c r="G10" s="23" t="s">
        <v>24</v>
      </c>
      <c r="J10" s="4"/>
      <c r="K10" s="4"/>
      <c r="L10" s="4"/>
      <c r="M10" s="4"/>
      <c r="N10" s="10">
        <v>0</v>
      </c>
      <c r="O10" s="14" t="str">
        <f t="shared" si="0"/>
        <v/>
      </c>
      <c r="P10" s="14" t="str">
        <f t="shared" si="1"/>
        <v/>
      </c>
      <c r="Q10" s="14" t="str">
        <f t="shared" si="2"/>
        <v/>
      </c>
      <c r="R10" s="15" t="str">
        <f t="shared" si="3"/>
        <v/>
      </c>
      <c r="S10" s="5"/>
      <c r="W10" s="34" t="str">
        <f t="shared" si="4"/>
        <v/>
      </c>
    </row>
    <row r="11" spans="1:23" ht="36">
      <c r="A11">
        <v>6</v>
      </c>
      <c r="B11" s="3" t="s">
        <v>17</v>
      </c>
      <c r="C11" s="25">
        <v>80</v>
      </c>
      <c r="D11" s="29">
        <v>40</v>
      </c>
      <c r="E11" t="s">
        <v>29</v>
      </c>
      <c r="F11" t="s">
        <v>31</v>
      </c>
      <c r="G11" s="23" t="s">
        <v>24</v>
      </c>
      <c r="H11" s="23" t="s">
        <v>23</v>
      </c>
      <c r="J11" s="4"/>
      <c r="K11" s="4"/>
      <c r="L11" s="4"/>
      <c r="M11" s="4"/>
      <c r="N11" s="10">
        <v>0</v>
      </c>
      <c r="O11" s="14" t="str">
        <f t="shared" si="0"/>
        <v/>
      </c>
      <c r="P11" s="14" t="str">
        <f t="shared" si="1"/>
        <v/>
      </c>
      <c r="Q11" s="14" t="str">
        <f t="shared" si="2"/>
        <v/>
      </c>
      <c r="R11" s="15" t="str">
        <f t="shared" si="3"/>
        <v/>
      </c>
      <c r="S11" s="5"/>
      <c r="W11" s="34" t="str">
        <f t="shared" si="4"/>
        <v/>
      </c>
    </row>
    <row r="12" spans="1:23" ht="36" customHeight="1">
      <c r="A12" s="3">
        <v>7</v>
      </c>
      <c r="B12" s="3" t="s">
        <v>17</v>
      </c>
      <c r="C12" s="25">
        <v>80</v>
      </c>
      <c r="D12" s="29">
        <v>20</v>
      </c>
      <c r="E12" t="s">
        <v>29</v>
      </c>
      <c r="F12" t="s">
        <v>31</v>
      </c>
      <c r="G12" s="23" t="s">
        <v>24</v>
      </c>
      <c r="J12" s="4"/>
      <c r="K12" s="4"/>
      <c r="L12" s="4"/>
      <c r="M12" s="4"/>
      <c r="N12" s="10">
        <v>0</v>
      </c>
      <c r="O12" s="14" t="str">
        <f t="shared" si="0"/>
        <v/>
      </c>
      <c r="P12" s="14" t="str">
        <f t="shared" si="1"/>
        <v/>
      </c>
      <c r="Q12" s="14" t="str">
        <f t="shared" si="2"/>
        <v/>
      </c>
      <c r="R12" s="15" t="str">
        <f t="shared" si="3"/>
        <v/>
      </c>
      <c r="S12" s="5"/>
      <c r="W12" s="34" t="str">
        <f t="shared" si="4"/>
        <v/>
      </c>
    </row>
    <row r="13" spans="1:23" ht="36">
      <c r="A13">
        <v>8</v>
      </c>
      <c r="B13" s="3" t="s">
        <v>17</v>
      </c>
      <c r="C13" s="25">
        <v>80</v>
      </c>
      <c r="D13" s="29">
        <v>20</v>
      </c>
      <c r="E13" t="s">
        <v>29</v>
      </c>
      <c r="F13" t="s">
        <v>31</v>
      </c>
      <c r="G13" s="23" t="s">
        <v>24</v>
      </c>
      <c r="H13" s="23" t="s">
        <v>23</v>
      </c>
      <c r="J13" s="4"/>
      <c r="K13" s="4"/>
      <c r="L13" s="4"/>
      <c r="M13" s="4"/>
      <c r="N13" s="10">
        <v>0</v>
      </c>
      <c r="O13" s="14" t="str">
        <f t="shared" si="0"/>
        <v/>
      </c>
      <c r="P13" s="14" t="str">
        <f t="shared" si="1"/>
        <v/>
      </c>
      <c r="Q13" s="14" t="str">
        <f t="shared" si="2"/>
        <v/>
      </c>
      <c r="R13" s="15" t="str">
        <f t="shared" si="3"/>
        <v/>
      </c>
      <c r="S13" s="5"/>
      <c r="W13" s="34" t="str">
        <f t="shared" si="4"/>
        <v/>
      </c>
    </row>
    <row r="14" spans="1:23" ht="36" customHeight="1">
      <c r="A14" s="3">
        <v>9</v>
      </c>
      <c r="B14" s="3" t="s">
        <v>17</v>
      </c>
      <c r="C14" s="25">
        <v>40</v>
      </c>
      <c r="D14" s="29">
        <v>10</v>
      </c>
      <c r="E14" t="s">
        <v>29</v>
      </c>
      <c r="F14" t="s">
        <v>31</v>
      </c>
      <c r="G14" s="23" t="s">
        <v>24</v>
      </c>
      <c r="J14" s="4"/>
      <c r="K14" s="4"/>
      <c r="L14" s="4"/>
      <c r="M14" s="4"/>
      <c r="N14" s="10">
        <v>0</v>
      </c>
      <c r="O14" s="14" t="str">
        <f t="shared" si="0"/>
        <v/>
      </c>
      <c r="P14" s="14" t="str">
        <f t="shared" si="1"/>
        <v/>
      </c>
      <c r="Q14" s="14" t="str">
        <f t="shared" si="2"/>
        <v/>
      </c>
      <c r="R14" s="15" t="str">
        <f t="shared" si="3"/>
        <v/>
      </c>
      <c r="S14" s="5"/>
      <c r="W14" s="34" t="str">
        <f t="shared" si="4"/>
        <v/>
      </c>
    </row>
    <row r="15" spans="1:23" ht="36">
      <c r="A15">
        <v>10</v>
      </c>
      <c r="B15" s="3" t="s">
        <v>17</v>
      </c>
      <c r="C15" s="25">
        <v>40</v>
      </c>
      <c r="D15" s="29">
        <v>10</v>
      </c>
      <c r="E15" t="s">
        <v>29</v>
      </c>
      <c r="F15" t="s">
        <v>31</v>
      </c>
      <c r="G15" s="23" t="s">
        <v>24</v>
      </c>
      <c r="H15" s="23" t="s">
        <v>23</v>
      </c>
      <c r="J15" s="4"/>
      <c r="K15" s="4"/>
      <c r="L15" s="4"/>
      <c r="M15" s="4"/>
      <c r="N15" s="10">
        <v>0</v>
      </c>
      <c r="O15" s="14" t="str">
        <f t="shared" si="0"/>
        <v/>
      </c>
      <c r="P15" s="14" t="str">
        <f t="shared" si="1"/>
        <v/>
      </c>
      <c r="Q15" s="14" t="str">
        <f t="shared" si="2"/>
        <v/>
      </c>
      <c r="R15" s="15" t="str">
        <f t="shared" si="3"/>
        <v/>
      </c>
      <c r="S15" s="5"/>
      <c r="W15" s="34" t="str">
        <f t="shared" si="4"/>
        <v/>
      </c>
    </row>
    <row r="16" spans="1:23" ht="36" customHeight="1">
      <c r="A16" s="3">
        <v>11</v>
      </c>
      <c r="B16" s="3" t="s">
        <v>17</v>
      </c>
      <c r="C16" s="25">
        <v>40</v>
      </c>
      <c r="D16" s="29">
        <v>25</v>
      </c>
      <c r="E16" t="s">
        <v>29</v>
      </c>
      <c r="F16" t="s">
        <v>31</v>
      </c>
      <c r="G16" s="23" t="s">
        <v>24</v>
      </c>
      <c r="J16" s="4"/>
      <c r="K16" s="4"/>
      <c r="L16" s="4"/>
      <c r="M16" s="4"/>
      <c r="N16" s="10">
        <v>0</v>
      </c>
      <c r="O16" s="14" t="str">
        <f t="shared" si="0"/>
        <v/>
      </c>
      <c r="P16" s="14" t="str">
        <f t="shared" si="1"/>
        <v/>
      </c>
      <c r="Q16" s="14" t="str">
        <f t="shared" si="2"/>
        <v/>
      </c>
      <c r="R16" s="15" t="str">
        <f t="shared" si="3"/>
        <v/>
      </c>
      <c r="S16" s="5"/>
      <c r="W16" s="34" t="str">
        <f t="shared" si="4"/>
        <v/>
      </c>
    </row>
    <row r="17" spans="1:23" ht="36">
      <c r="A17">
        <v>12</v>
      </c>
      <c r="B17" s="3" t="s">
        <v>17</v>
      </c>
      <c r="C17" s="25">
        <v>40</v>
      </c>
      <c r="D17" s="29">
        <v>25</v>
      </c>
      <c r="E17" t="s">
        <v>56</v>
      </c>
      <c r="F17" t="s">
        <v>10</v>
      </c>
      <c r="G17" s="23" t="s">
        <v>24</v>
      </c>
      <c r="H17" s="23" t="s">
        <v>23</v>
      </c>
      <c r="J17" s="4"/>
      <c r="K17" s="4"/>
      <c r="L17" s="4"/>
      <c r="M17" s="4"/>
      <c r="N17" s="10">
        <v>0</v>
      </c>
      <c r="O17" s="14" t="str">
        <f t="shared" si="0"/>
        <v/>
      </c>
      <c r="P17" s="14" t="str">
        <f t="shared" si="1"/>
        <v/>
      </c>
      <c r="Q17" s="14" t="str">
        <f t="shared" si="2"/>
        <v/>
      </c>
      <c r="R17" s="15" t="str">
        <f t="shared" si="3"/>
        <v/>
      </c>
      <c r="S17" s="5"/>
      <c r="W17" s="34" t="str">
        <f t="shared" si="4"/>
        <v/>
      </c>
    </row>
    <row r="18" spans="1:23" ht="36" customHeight="1">
      <c r="A18" s="3">
        <v>13</v>
      </c>
      <c r="B18" s="3" t="s">
        <v>17</v>
      </c>
      <c r="C18" s="25">
        <v>100</v>
      </c>
      <c r="D18" s="29">
        <v>30</v>
      </c>
      <c r="E18" t="s">
        <v>55</v>
      </c>
      <c r="F18" t="s">
        <v>10</v>
      </c>
      <c r="G18" s="23" t="s">
        <v>24</v>
      </c>
      <c r="H18" s="23" t="s">
        <v>23</v>
      </c>
      <c r="I18" t="s">
        <v>57</v>
      </c>
      <c r="J18" s="4"/>
      <c r="K18" s="4"/>
      <c r="L18" s="4"/>
      <c r="M18" s="4"/>
      <c r="N18" s="10">
        <v>0</v>
      </c>
      <c r="O18" s="14" t="str">
        <f t="shared" si="0"/>
        <v/>
      </c>
      <c r="P18" s="14" t="str">
        <f t="shared" si="1"/>
        <v/>
      </c>
      <c r="Q18" s="14" t="str">
        <f t="shared" si="2"/>
        <v/>
      </c>
      <c r="R18" s="15" t="str">
        <f t="shared" si="3"/>
        <v/>
      </c>
      <c r="S18" s="5">
        <v>2</v>
      </c>
      <c r="W18" s="34" t="str">
        <f t="shared" si="4"/>
        <v/>
      </c>
    </row>
    <row r="19" spans="1:23" ht="36">
      <c r="A19">
        <v>14</v>
      </c>
      <c r="B19" s="3" t="s">
        <v>17</v>
      </c>
      <c r="C19" s="25">
        <v>100</v>
      </c>
      <c r="D19" s="29">
        <v>30</v>
      </c>
      <c r="E19" t="s">
        <v>55</v>
      </c>
      <c r="F19" t="s">
        <v>10</v>
      </c>
      <c r="G19" s="23" t="s">
        <v>24</v>
      </c>
      <c r="J19" s="4"/>
      <c r="K19" s="4"/>
      <c r="L19" s="4"/>
      <c r="M19" s="4"/>
      <c r="N19" s="10">
        <v>0</v>
      </c>
      <c r="O19" s="14" t="str">
        <f t="shared" si="0"/>
        <v/>
      </c>
      <c r="P19" s="14" t="str">
        <f t="shared" si="1"/>
        <v/>
      </c>
      <c r="Q19" s="14" t="str">
        <f t="shared" si="2"/>
        <v/>
      </c>
      <c r="R19" s="15" t="str">
        <f t="shared" si="3"/>
        <v/>
      </c>
      <c r="S19" s="5">
        <v>2</v>
      </c>
      <c r="W19" s="34" t="str">
        <f t="shared" si="4"/>
        <v/>
      </c>
    </row>
    <row r="20" spans="1:23" ht="36" customHeight="1">
      <c r="A20" s="3">
        <v>15</v>
      </c>
      <c r="B20" s="3" t="s">
        <v>17</v>
      </c>
      <c r="C20" s="25">
        <v>100</v>
      </c>
      <c r="D20" s="29">
        <v>30</v>
      </c>
      <c r="E20" t="s">
        <v>55</v>
      </c>
      <c r="F20" t="s">
        <v>10</v>
      </c>
      <c r="G20" s="23" t="s">
        <v>24</v>
      </c>
      <c r="H20" s="23" t="s">
        <v>23</v>
      </c>
      <c r="J20" s="4"/>
      <c r="K20" s="4"/>
      <c r="L20" s="4"/>
      <c r="M20" s="4"/>
      <c r="N20" s="10">
        <v>0</v>
      </c>
      <c r="O20" s="14" t="str">
        <f t="shared" si="0"/>
        <v/>
      </c>
      <c r="P20" s="14" t="str">
        <f t="shared" si="1"/>
        <v/>
      </c>
      <c r="Q20" s="14" t="str">
        <f t="shared" si="2"/>
        <v/>
      </c>
      <c r="R20" s="15" t="str">
        <f t="shared" si="3"/>
        <v/>
      </c>
      <c r="S20" s="5">
        <v>1.8</v>
      </c>
      <c r="W20" s="34" t="str">
        <f t="shared" si="4"/>
        <v/>
      </c>
    </row>
    <row r="21" spans="1:23" ht="36">
      <c r="A21">
        <v>16</v>
      </c>
      <c r="B21" s="3" t="s">
        <v>17</v>
      </c>
      <c r="C21" s="25">
        <v>100</v>
      </c>
      <c r="D21" s="29">
        <v>30</v>
      </c>
      <c r="E21" t="s">
        <v>55</v>
      </c>
      <c r="F21" t="s">
        <v>10</v>
      </c>
      <c r="G21" s="23" t="s">
        <v>24</v>
      </c>
      <c r="J21" s="4"/>
      <c r="K21" s="4"/>
      <c r="L21" s="4"/>
      <c r="M21" s="4"/>
      <c r="N21" s="10">
        <v>0</v>
      </c>
      <c r="O21" s="14" t="str">
        <f t="shared" si="0"/>
        <v/>
      </c>
      <c r="P21" s="14" t="str">
        <f t="shared" si="1"/>
        <v/>
      </c>
      <c r="Q21" s="14" t="str">
        <f t="shared" si="2"/>
        <v/>
      </c>
      <c r="R21" s="15" t="str">
        <f t="shared" si="3"/>
        <v/>
      </c>
      <c r="S21" s="5">
        <v>1.8</v>
      </c>
      <c r="W21" s="34" t="str">
        <f t="shared" si="4"/>
        <v/>
      </c>
    </row>
    <row r="22" spans="1:23" ht="36" customHeight="1">
      <c r="A22" s="3">
        <v>17</v>
      </c>
      <c r="B22" s="3" t="s">
        <v>17</v>
      </c>
      <c r="C22" s="25">
        <v>100</v>
      </c>
      <c r="D22" s="29">
        <v>20</v>
      </c>
      <c r="E22" t="s">
        <v>55</v>
      </c>
      <c r="F22" t="s">
        <v>10</v>
      </c>
      <c r="G22" s="23" t="s">
        <v>24</v>
      </c>
      <c r="H22" s="23" t="s">
        <v>23</v>
      </c>
      <c r="J22" s="4"/>
      <c r="K22" s="4"/>
      <c r="L22" s="4"/>
      <c r="M22" s="4"/>
      <c r="N22" s="10">
        <v>0</v>
      </c>
      <c r="O22" s="14" t="str">
        <f t="shared" si="0"/>
        <v/>
      </c>
      <c r="P22" s="14" t="str">
        <f t="shared" si="1"/>
        <v/>
      </c>
      <c r="Q22" s="14" t="str">
        <f t="shared" si="2"/>
        <v/>
      </c>
      <c r="R22" s="15" t="str">
        <f t="shared" si="3"/>
        <v/>
      </c>
      <c r="S22" s="5">
        <v>1.8</v>
      </c>
      <c r="W22" s="34" t="str">
        <f t="shared" si="4"/>
        <v/>
      </c>
    </row>
    <row r="23" spans="1:23" ht="36">
      <c r="A23" s="3">
        <v>18</v>
      </c>
      <c r="B23" s="3" t="s">
        <v>17</v>
      </c>
      <c r="C23" s="25">
        <v>100</v>
      </c>
      <c r="D23" s="29">
        <v>20</v>
      </c>
      <c r="E23" t="s">
        <v>55</v>
      </c>
      <c r="F23" t="s">
        <v>10</v>
      </c>
      <c r="G23" s="23" t="s">
        <v>24</v>
      </c>
      <c r="J23" s="4"/>
      <c r="K23" s="4"/>
      <c r="L23" s="4"/>
      <c r="M23" s="4"/>
      <c r="N23" s="10">
        <v>0</v>
      </c>
      <c r="O23" s="14" t="str">
        <f t="shared" si="0"/>
        <v/>
      </c>
      <c r="P23" s="14" t="str">
        <f t="shared" si="1"/>
        <v/>
      </c>
      <c r="Q23" s="14" t="str">
        <f t="shared" si="2"/>
        <v/>
      </c>
      <c r="R23" s="15" t="str">
        <f t="shared" si="3"/>
        <v/>
      </c>
      <c r="S23" s="5">
        <v>1.8</v>
      </c>
      <c r="W23" s="34" t="str">
        <f t="shared" si="4"/>
        <v/>
      </c>
    </row>
    <row r="24" spans="1:23" ht="36" customHeight="1">
      <c r="A24">
        <v>19</v>
      </c>
      <c r="B24" s="3" t="s">
        <v>17</v>
      </c>
      <c r="C24" s="25">
        <v>120</v>
      </c>
      <c r="D24" s="29">
        <v>30</v>
      </c>
      <c r="E24" t="s">
        <v>55</v>
      </c>
      <c r="F24" t="s">
        <v>10</v>
      </c>
      <c r="G24" s="23" t="s">
        <v>24</v>
      </c>
      <c r="H24" s="23" t="s">
        <v>23</v>
      </c>
      <c r="J24" s="4"/>
      <c r="K24" s="4"/>
      <c r="L24" s="4"/>
      <c r="M24" s="4"/>
      <c r="N24" s="10">
        <v>0</v>
      </c>
      <c r="O24" s="14" t="str">
        <f t="shared" si="0"/>
        <v/>
      </c>
      <c r="P24" s="14" t="str">
        <f t="shared" si="1"/>
        <v/>
      </c>
      <c r="Q24" s="14" t="str">
        <f t="shared" si="2"/>
        <v/>
      </c>
      <c r="R24" s="15" t="str">
        <f t="shared" si="3"/>
        <v/>
      </c>
      <c r="S24" s="5">
        <v>1.8</v>
      </c>
      <c r="W24" s="34" t="str">
        <f t="shared" si="4"/>
        <v/>
      </c>
    </row>
    <row r="25" spans="1:23" ht="36">
      <c r="A25" s="3">
        <v>20</v>
      </c>
      <c r="B25" s="3" t="s">
        <v>17</v>
      </c>
      <c r="C25" s="25">
        <v>120</v>
      </c>
      <c r="D25" s="29">
        <v>30</v>
      </c>
      <c r="E25" t="s">
        <v>55</v>
      </c>
      <c r="F25" t="s">
        <v>10</v>
      </c>
      <c r="G25" s="23" t="s">
        <v>24</v>
      </c>
      <c r="J25" s="4"/>
      <c r="K25" s="4"/>
      <c r="L25" s="4"/>
      <c r="M25" s="4"/>
      <c r="N25" s="10">
        <v>0</v>
      </c>
      <c r="O25" s="14" t="str">
        <f>IF(AND(S25&lt;&gt;"",J25&lt;&gt;""),J25-S25,"")</f>
        <v/>
      </c>
      <c r="P25" s="14" t="str">
        <f>IF(K25&lt;&gt;"",K25-$T$5,"")</f>
        <v/>
      </c>
      <c r="Q25" s="14" t="str">
        <f>IF(L25&lt;&gt;"",L25-$U$5,"")</f>
        <v/>
      </c>
      <c r="R25" s="15" t="str">
        <f>IF(M25&lt;&gt;"",M25-$V$5,"")</f>
        <v/>
      </c>
      <c r="S25" s="5">
        <v>1.8</v>
      </c>
      <c r="W25" s="34" t="str">
        <f t="shared" si="4"/>
        <v/>
      </c>
    </row>
    <row r="26" spans="1:23" ht="36" customHeight="1">
      <c r="A26" s="3">
        <v>21</v>
      </c>
      <c r="B26" s="3" t="s">
        <v>17</v>
      </c>
      <c r="C26" s="25">
        <v>120</v>
      </c>
      <c r="D26" s="29">
        <v>25</v>
      </c>
      <c r="E26" t="s">
        <v>29</v>
      </c>
      <c r="G26" s="23" t="s">
        <v>59</v>
      </c>
      <c r="J26" s="4">
        <v>1.7579499999999999</v>
      </c>
      <c r="K26" s="4">
        <v>2.9963700000000002</v>
      </c>
      <c r="L26" s="4">
        <v>9.7126500000000004E-2</v>
      </c>
      <c r="M26" s="4">
        <v>0.312305</v>
      </c>
      <c r="N26" s="26">
        <v>4</v>
      </c>
      <c r="O26" s="4">
        <f>IF(AND(S26&lt;&gt;"",J26&lt;&gt;""),J26-S26,"")</f>
        <v>0.10794999999999999</v>
      </c>
      <c r="P26" s="4">
        <f>IF(K26&lt;&gt;"",K26-'研A 6階 上'!$T$5,"")</f>
        <v>1.2013700000000003</v>
      </c>
      <c r="Q26" s="4">
        <f>IF(L26&lt;&gt;"",L26-'研A 6階 上'!$U$5,"")</f>
        <v>-7.6873499999999984E-2</v>
      </c>
      <c r="R26" s="9">
        <f>IF(M26&lt;&gt;"",M26-'研A 6階 上'!$V$5,"")</f>
        <v>1.3604999999999978E-2</v>
      </c>
      <c r="S26" s="5">
        <v>1.65</v>
      </c>
      <c r="W26" s="34" t="e">
        <f>IF(#REF!&lt;&gt;"", ABS(#REF!)*2 + ABS(#REF!)*1 + ABS(#REF!)*3 + ABS(#REF!)*3, "")</f>
        <v>#REF!</v>
      </c>
    </row>
    <row r="27" spans="1:23" ht="36">
      <c r="A27">
        <v>22</v>
      </c>
      <c r="B27" s="3" t="s">
        <v>17</v>
      </c>
      <c r="C27" s="25">
        <v>120</v>
      </c>
      <c r="D27" s="29">
        <v>25</v>
      </c>
      <c r="E27" t="s">
        <v>29</v>
      </c>
      <c r="F27" t="s">
        <v>10</v>
      </c>
      <c r="G27" s="23" t="s">
        <v>59</v>
      </c>
      <c r="J27" s="4"/>
      <c r="K27" s="4"/>
      <c r="L27" s="4"/>
      <c r="M27" s="4"/>
      <c r="N27" s="26">
        <v>0</v>
      </c>
      <c r="O27" s="4" t="str">
        <f>IF(AND(S27&lt;&gt;"",J27&lt;&gt;""),J27-S27,"")</f>
        <v/>
      </c>
      <c r="P27" s="4" t="str">
        <f>IF(K27&lt;&gt;"",K27-'研A 6階 上'!$T$5,"")</f>
        <v/>
      </c>
      <c r="Q27" s="4" t="str">
        <f>IF(L27&lt;&gt;"",L27-'研A 6階 上'!$U$5,"")</f>
        <v/>
      </c>
      <c r="R27" s="9" t="str">
        <f>IF(M27&lt;&gt;"",M27-'研A 6階 上'!$V$5,"")</f>
        <v/>
      </c>
      <c r="S27" s="5">
        <v>1.65</v>
      </c>
      <c r="W27" s="34" t="e">
        <f>IF(#REF!&lt;&gt;"", ABS(#REF!)*2 + ABS(#REF!)*1 + ABS(#REF!)*3 + ABS(#REF!)*3, "")</f>
        <v>#REF!</v>
      </c>
    </row>
    <row r="28" spans="1:23" ht="36" customHeight="1">
      <c r="A28" s="3">
        <v>23</v>
      </c>
      <c r="B28" s="3" t="s">
        <v>17</v>
      </c>
      <c r="C28" s="25">
        <v>120</v>
      </c>
      <c r="D28" s="29">
        <v>27</v>
      </c>
      <c r="E28" t="s">
        <v>29</v>
      </c>
      <c r="G28" s="23" t="s">
        <v>59</v>
      </c>
      <c r="J28" s="4">
        <v>1.9411700000000001</v>
      </c>
      <c r="K28" s="4">
        <v>2.9988899999999998</v>
      </c>
      <c r="L28" s="4">
        <v>0.117134</v>
      </c>
      <c r="M28" s="4">
        <v>0.33246399999999998</v>
      </c>
      <c r="N28" s="26">
        <v>3</v>
      </c>
      <c r="O28" s="4">
        <f>IF(AND(S28&lt;&gt;"",J28&lt;&gt;""),J28-S28,"")</f>
        <v>0.14117000000000002</v>
      </c>
      <c r="P28" s="4">
        <f>IF(K28&lt;&gt;"",K28-'研A 6階 上'!$T$5,"")</f>
        <v>1.2038899999999999</v>
      </c>
      <c r="Q28" s="4">
        <f>IF(L28&lt;&gt;"",L28-'研A 6階 上'!$U$5,"")</f>
        <v>-5.6865999999999986E-2</v>
      </c>
      <c r="R28" s="9">
        <f>IF(M28&lt;&gt;"",M28-'研A 6階 上'!$V$5,"")</f>
        <v>3.3763999999999961E-2</v>
      </c>
      <c r="S28" s="5">
        <v>1.8</v>
      </c>
      <c r="W28" s="34" t="e">
        <f>IF(#REF!&lt;&gt;"", ABS(#REF!)*2 + ABS(#REF!)*1 + ABS(#REF!)*3 + ABS(#REF!)*3, "")</f>
        <v>#REF!</v>
      </c>
    </row>
    <row r="29" spans="1:23" ht="36">
      <c r="A29">
        <v>24</v>
      </c>
      <c r="B29" s="3" t="s">
        <v>17</v>
      </c>
      <c r="C29" s="25">
        <v>120</v>
      </c>
      <c r="D29" s="29">
        <v>27</v>
      </c>
      <c r="E29" t="s">
        <v>56</v>
      </c>
      <c r="F29" t="s">
        <v>10</v>
      </c>
      <c r="G29" s="23" t="s">
        <v>59</v>
      </c>
      <c r="J29" s="4"/>
      <c r="K29" s="4"/>
      <c r="L29" s="4"/>
      <c r="M29" s="4"/>
      <c r="N29" s="26">
        <v>0</v>
      </c>
      <c r="O29" s="4" t="str">
        <f>IF(AND(S29&lt;&gt;"",J29&lt;&gt;""),J29-S29,"")</f>
        <v/>
      </c>
      <c r="P29" s="4" t="str">
        <f>IF(K29&lt;&gt;"",K29-'研A 6階 上'!$T$5,"")</f>
        <v/>
      </c>
      <c r="Q29" s="4" t="str">
        <f>IF(L29&lt;&gt;"",L29-'研A 6階 上'!$U$5,"")</f>
        <v/>
      </c>
      <c r="R29" s="9" t="str">
        <f>IF(M29&lt;&gt;"",M29-'研A 6階 上'!$V$5,"")</f>
        <v/>
      </c>
      <c r="S29" s="5">
        <v>1.8</v>
      </c>
      <c r="W29" s="34" t="e">
        <f>IF(#REF!&lt;&gt;"", ABS(#REF!)*2 + ABS(#REF!)*1 + ABS(#REF!)*3 + ABS(#REF!)*3, "")</f>
        <v>#REF!</v>
      </c>
    </row>
    <row r="30" spans="1:23" ht="36" customHeight="1">
      <c r="A30" s="3">
        <v>25</v>
      </c>
      <c r="B30" s="3" t="s">
        <v>17</v>
      </c>
      <c r="C30" s="25">
        <v>110</v>
      </c>
      <c r="D30" s="29">
        <v>40</v>
      </c>
      <c r="E30" t="s">
        <v>29</v>
      </c>
      <c r="G30" s="23" t="s">
        <v>59</v>
      </c>
      <c r="H30" t="s">
        <v>105</v>
      </c>
      <c r="J30" s="4">
        <v>1.0951200000000001</v>
      </c>
      <c r="K30" s="4">
        <v>1.1543600000000001</v>
      </c>
      <c r="L30" s="4">
        <v>0.14366899999999999</v>
      </c>
      <c r="M30" s="4">
        <v>0.30882300000000001</v>
      </c>
      <c r="N30" s="26">
        <v>4</v>
      </c>
      <c r="O30" s="42" t="s">
        <v>104</v>
      </c>
      <c r="P30" s="42" t="s">
        <v>104</v>
      </c>
      <c r="Q30" s="42" t="s">
        <v>104</v>
      </c>
      <c r="R30" s="43" t="s">
        <v>104</v>
      </c>
      <c r="S30" s="5">
        <v>1</v>
      </c>
      <c r="W30" s="34" t="e">
        <f>IF(#REF!&lt;&gt;"", ABS(#REF!)*2 + ABS(#REF!)*1 + ABS(#REF!)*3 + ABS(#REF!)*3, "")</f>
        <v>#REF!</v>
      </c>
    </row>
    <row r="31" spans="1:23" ht="36">
      <c r="A31">
        <v>26</v>
      </c>
      <c r="B31" s="3" t="s">
        <v>17</v>
      </c>
      <c r="C31" s="25">
        <v>110</v>
      </c>
      <c r="D31" s="29">
        <v>40</v>
      </c>
      <c r="E31" s="40" t="s">
        <v>29</v>
      </c>
      <c r="F31" s="40" t="s">
        <v>10</v>
      </c>
      <c r="G31" s="41" t="s">
        <v>59</v>
      </c>
      <c r="J31" s="4">
        <v>1.0925199999999999</v>
      </c>
      <c r="K31" s="4">
        <v>1.1315500000000001</v>
      </c>
      <c r="L31" s="4">
        <v>0.101104</v>
      </c>
      <c r="M31" s="4">
        <v>0.327621</v>
      </c>
      <c r="N31" s="26">
        <v>3</v>
      </c>
      <c r="O31" s="42" t="s">
        <v>104</v>
      </c>
      <c r="P31" s="42" t="s">
        <v>104</v>
      </c>
      <c r="Q31" s="42" t="s">
        <v>104</v>
      </c>
      <c r="R31" s="43" t="s">
        <v>104</v>
      </c>
      <c r="S31" s="5">
        <v>1</v>
      </c>
      <c r="W31" s="34" t="e">
        <f>IF(#REF!&lt;&gt;"", ABS(#REF!)*2 + ABS(#REF!)*1 + ABS(#REF!)*3 + ABS(#REF!)*3, "")</f>
        <v>#REF!</v>
      </c>
    </row>
    <row r="32" spans="1:23" ht="36" customHeight="1">
      <c r="A32" s="3">
        <v>27</v>
      </c>
      <c r="B32" s="3" t="s">
        <v>17</v>
      </c>
      <c r="C32" s="25">
        <v>120</v>
      </c>
      <c r="D32" s="29">
        <v>40</v>
      </c>
      <c r="E32" t="s">
        <v>29</v>
      </c>
      <c r="G32" s="23" t="s">
        <v>59</v>
      </c>
      <c r="H32" t="s">
        <v>106</v>
      </c>
      <c r="J32" s="4"/>
      <c r="K32" s="4"/>
      <c r="L32" s="4"/>
      <c r="M32" s="4"/>
      <c r="N32" s="26">
        <v>0</v>
      </c>
      <c r="O32" s="42" t="s">
        <v>104</v>
      </c>
      <c r="P32" s="42" t="s">
        <v>104</v>
      </c>
      <c r="Q32" s="42" t="s">
        <v>104</v>
      </c>
      <c r="R32" s="43" t="s">
        <v>104</v>
      </c>
      <c r="S32" s="5">
        <v>1</v>
      </c>
      <c r="W32" s="34" t="e">
        <f>IF(#REF!&lt;&gt;"", ABS(#REF!)*2 + ABS(#REF!)*1 + ABS(#REF!)*3 + ABS(#REF!)*3, "")</f>
        <v>#REF!</v>
      </c>
    </row>
    <row r="33" spans="1:23" ht="36">
      <c r="A33">
        <v>28</v>
      </c>
      <c r="B33" s="3" t="s">
        <v>17</v>
      </c>
      <c r="C33" s="25">
        <v>120</v>
      </c>
      <c r="D33" s="29">
        <v>40</v>
      </c>
      <c r="E33" t="s">
        <v>29</v>
      </c>
      <c r="F33" t="s">
        <v>10</v>
      </c>
      <c r="G33" s="23" t="s">
        <v>59</v>
      </c>
      <c r="H33" t="s">
        <v>106</v>
      </c>
      <c r="J33" s="4"/>
      <c r="K33" s="4"/>
      <c r="L33" s="4"/>
      <c r="M33" s="4"/>
      <c r="N33" s="26">
        <v>0</v>
      </c>
      <c r="O33" s="42" t="s">
        <v>104</v>
      </c>
      <c r="P33" s="42" t="s">
        <v>104</v>
      </c>
      <c r="Q33" s="42" t="s">
        <v>104</v>
      </c>
      <c r="R33" s="43" t="s">
        <v>104</v>
      </c>
      <c r="S33" s="5">
        <v>1</v>
      </c>
      <c r="W33" s="34" t="e">
        <f>IF(#REF!&lt;&gt;"", ABS(#REF!)*2 + ABS(#REF!)*1 + ABS(#REF!)*3 + ABS(#REF!)*3, "")</f>
        <v>#REF!</v>
      </c>
    </row>
    <row r="34" spans="1:23" ht="20">
      <c r="A34" s="3">
        <v>29</v>
      </c>
      <c r="B34" s="3" t="s">
        <v>17</v>
      </c>
      <c r="N34" s="26"/>
      <c r="R34" s="15" t="str">
        <f t="shared" ref="R34:R39" si="5">IF(M34&lt;&gt;"",M34-$V$5,"")</f>
        <v/>
      </c>
      <c r="W34" s="34" t="e">
        <f>IF(O30&lt;&gt;"", ABS(O30)*2 + ABS(P30)*1 + ABS(Q30)*3 + ABS(R30)*3, "")</f>
        <v>#VALUE!</v>
      </c>
    </row>
    <row r="35" spans="1:23" ht="20">
      <c r="A35">
        <v>30</v>
      </c>
      <c r="B35" s="3" t="s">
        <v>17</v>
      </c>
      <c r="N35" s="26"/>
      <c r="R35" s="15" t="str">
        <f t="shared" si="5"/>
        <v/>
      </c>
      <c r="W35" s="34" t="e">
        <f>IF(O31&lt;&gt;"", ABS(O31)*2 + ABS(P31)*1 + ABS(Q31)*3 + ABS(R31)*3, "")</f>
        <v>#VALUE!</v>
      </c>
    </row>
    <row r="36" spans="1:23" ht="20">
      <c r="A36" s="3">
        <v>31</v>
      </c>
      <c r="B36" s="3" t="s">
        <v>17</v>
      </c>
      <c r="N36" s="26"/>
      <c r="R36" s="15" t="str">
        <f t="shared" si="5"/>
        <v/>
      </c>
      <c r="W36" s="34" t="e">
        <f>IF(O32&lt;&gt;"", ABS(O32)*2 + ABS(P32)*1 + ABS(Q32)*3 + ABS(R32)*3, "")</f>
        <v>#VALUE!</v>
      </c>
    </row>
    <row r="37" spans="1:23" ht="20">
      <c r="A37">
        <v>32</v>
      </c>
      <c r="B37" s="3" t="s">
        <v>17</v>
      </c>
      <c r="N37" s="26"/>
      <c r="R37" s="15" t="str">
        <f t="shared" si="5"/>
        <v/>
      </c>
      <c r="W37" s="34" t="e">
        <f>IF(O33&lt;&gt;"", ABS(O33)*2 + ABS(P33)*1 + ABS(Q33)*3 + ABS(R33)*3, "")</f>
        <v>#VALUE!</v>
      </c>
    </row>
    <row r="38" spans="1:23" ht="20">
      <c r="A38" s="3">
        <v>33</v>
      </c>
      <c r="B38" s="3" t="s">
        <v>17</v>
      </c>
      <c r="C38" s="25"/>
      <c r="D38" s="29"/>
      <c r="J38" s="4"/>
      <c r="K38" s="4"/>
      <c r="L38" s="4"/>
      <c r="M38" s="4"/>
      <c r="N38" s="26"/>
      <c r="O38" s="14" t="str">
        <f t="shared" si="0"/>
        <v/>
      </c>
      <c r="P38" s="14" t="str">
        <f t="shared" si="1"/>
        <v/>
      </c>
      <c r="Q38" s="14" t="str">
        <f t="shared" si="2"/>
        <v/>
      </c>
      <c r="R38" s="15" t="str">
        <f t="shared" si="5"/>
        <v/>
      </c>
      <c r="S38" s="5"/>
      <c r="W38" s="34" t="str">
        <f t="shared" si="4"/>
        <v/>
      </c>
    </row>
    <row r="39" spans="1:23" ht="20">
      <c r="A39">
        <v>34</v>
      </c>
      <c r="B39" s="3" t="s">
        <v>17</v>
      </c>
      <c r="C39" s="25"/>
      <c r="D39" s="29"/>
      <c r="J39" s="4"/>
      <c r="K39" s="4"/>
      <c r="L39" s="4"/>
      <c r="M39" s="4"/>
      <c r="N39" s="26"/>
      <c r="O39" s="14" t="str">
        <f t="shared" si="0"/>
        <v/>
      </c>
      <c r="P39" s="14" t="str">
        <f t="shared" si="1"/>
        <v/>
      </c>
      <c r="Q39" s="14" t="str">
        <f t="shared" si="2"/>
        <v/>
      </c>
      <c r="R39" s="15" t="str">
        <f t="shared" si="5"/>
        <v/>
      </c>
      <c r="S39" s="5"/>
      <c r="W39" s="34" t="str">
        <f t="shared" si="4"/>
        <v/>
      </c>
    </row>
    <row r="40" spans="1:23" ht="20">
      <c r="A40" s="3">
        <v>35</v>
      </c>
      <c r="B40" s="3" t="s">
        <v>17</v>
      </c>
      <c r="C40" s="25"/>
      <c r="D40" s="29"/>
      <c r="J40" s="4"/>
      <c r="K40" s="4"/>
      <c r="L40" s="4"/>
      <c r="M40" s="4"/>
      <c r="N40" s="26"/>
      <c r="O40" s="14" t="str">
        <f t="shared" si="0"/>
        <v/>
      </c>
      <c r="P40" s="14" t="str">
        <f t="shared" si="1"/>
        <v/>
      </c>
      <c r="Q40" s="14" t="str">
        <f t="shared" si="2"/>
        <v/>
      </c>
      <c r="R40" s="15" t="str">
        <f t="shared" si="3"/>
        <v/>
      </c>
      <c r="S40" s="5"/>
      <c r="W40" s="34" t="str">
        <f t="shared" si="4"/>
        <v/>
      </c>
    </row>
    <row r="41" spans="1:23" ht="20">
      <c r="A41">
        <v>36</v>
      </c>
      <c r="B41" s="3" t="s">
        <v>17</v>
      </c>
      <c r="C41" s="25"/>
      <c r="D41" s="29"/>
      <c r="J41" s="4"/>
      <c r="K41" s="4"/>
      <c r="L41" s="4"/>
      <c r="M41" s="4"/>
      <c r="N41" s="26"/>
      <c r="O41" s="14" t="str">
        <f t="shared" si="0"/>
        <v/>
      </c>
      <c r="P41" s="14" t="str">
        <f t="shared" si="1"/>
        <v/>
      </c>
      <c r="Q41" s="14" t="str">
        <f t="shared" si="2"/>
        <v/>
      </c>
      <c r="R41" s="15" t="str">
        <f t="shared" si="3"/>
        <v/>
      </c>
      <c r="S41" s="5"/>
      <c r="W41" s="34" t="str">
        <f t="shared" si="4"/>
        <v/>
      </c>
    </row>
    <row r="42" spans="1:23" ht="20">
      <c r="A42" s="3">
        <v>37</v>
      </c>
      <c r="B42" s="3" t="s">
        <v>17</v>
      </c>
      <c r="C42" s="25"/>
      <c r="D42" s="29"/>
      <c r="J42" s="4"/>
      <c r="K42" s="4"/>
      <c r="L42" s="4"/>
      <c r="M42" s="4"/>
      <c r="N42" s="26"/>
      <c r="O42" s="14" t="str">
        <f t="shared" si="0"/>
        <v/>
      </c>
      <c r="P42" s="14" t="str">
        <f t="shared" si="1"/>
        <v/>
      </c>
      <c r="Q42" s="14" t="str">
        <f t="shared" si="2"/>
        <v/>
      </c>
      <c r="R42" s="15" t="str">
        <f t="shared" si="3"/>
        <v/>
      </c>
      <c r="S42" s="5"/>
      <c r="W42" s="34" t="str">
        <f t="shared" si="4"/>
        <v/>
      </c>
    </row>
    <row r="43" spans="1:23" ht="20">
      <c r="A43">
        <v>38</v>
      </c>
      <c r="B43" s="3" t="s">
        <v>17</v>
      </c>
      <c r="C43" s="25"/>
      <c r="D43" s="29"/>
      <c r="J43" s="4"/>
      <c r="K43" s="4"/>
      <c r="L43" s="4"/>
      <c r="M43" s="4"/>
      <c r="N43" s="26"/>
      <c r="O43" s="14" t="str">
        <f t="shared" si="0"/>
        <v/>
      </c>
      <c r="P43" s="14" t="str">
        <f t="shared" si="1"/>
        <v/>
      </c>
      <c r="Q43" s="14" t="str">
        <f t="shared" si="2"/>
        <v/>
      </c>
      <c r="R43" s="15" t="str">
        <f t="shared" si="3"/>
        <v/>
      </c>
      <c r="S43" s="5"/>
      <c r="W43" s="34" t="str">
        <f t="shared" si="4"/>
        <v/>
      </c>
    </row>
    <row r="44" spans="1:23" ht="20">
      <c r="A44">
        <v>39</v>
      </c>
      <c r="B44" s="3" t="s">
        <v>17</v>
      </c>
      <c r="C44" s="25"/>
      <c r="D44" s="29"/>
      <c r="J44" s="4"/>
      <c r="K44" s="4"/>
      <c r="L44" s="4"/>
      <c r="M44" s="4"/>
      <c r="N44" s="26"/>
      <c r="O44" s="14" t="str">
        <f t="shared" si="0"/>
        <v/>
      </c>
      <c r="P44" s="14" t="str">
        <f t="shared" si="1"/>
        <v/>
      </c>
      <c r="Q44" s="14" t="str">
        <f t="shared" si="2"/>
        <v/>
      </c>
      <c r="R44" s="15" t="str">
        <f t="shared" si="3"/>
        <v/>
      </c>
      <c r="S44" s="5"/>
      <c r="W44" s="34" t="str">
        <f t="shared" si="4"/>
        <v/>
      </c>
    </row>
    <row r="45" spans="1:23" ht="20">
      <c r="A45" s="3">
        <v>40</v>
      </c>
      <c r="B45" s="3" t="s">
        <v>17</v>
      </c>
      <c r="C45" s="25"/>
      <c r="D45" s="29"/>
      <c r="J45" s="4"/>
      <c r="K45" s="4"/>
      <c r="L45" s="4"/>
      <c r="M45" s="4"/>
      <c r="N45" s="26"/>
      <c r="O45" s="14" t="str">
        <f t="shared" si="0"/>
        <v/>
      </c>
      <c r="P45" s="14" t="str">
        <f t="shared" si="1"/>
        <v/>
      </c>
      <c r="Q45" s="14" t="str">
        <f t="shared" si="2"/>
        <v/>
      </c>
      <c r="R45" s="15" t="str">
        <f t="shared" si="3"/>
        <v/>
      </c>
      <c r="S45" s="5"/>
      <c r="W45" s="34" t="str">
        <f t="shared" si="4"/>
        <v/>
      </c>
    </row>
    <row r="46" spans="1:23" ht="20">
      <c r="A46">
        <v>41</v>
      </c>
      <c r="B46" s="3" t="s">
        <v>17</v>
      </c>
      <c r="C46" s="25"/>
      <c r="D46" s="29"/>
      <c r="J46" s="4"/>
      <c r="K46" s="4"/>
      <c r="L46" s="4"/>
      <c r="M46" s="4"/>
      <c r="N46" s="26"/>
      <c r="O46" s="14" t="str">
        <f t="shared" si="0"/>
        <v/>
      </c>
      <c r="P46" s="14" t="str">
        <f t="shared" si="1"/>
        <v/>
      </c>
      <c r="Q46" s="14" t="str">
        <f t="shared" si="2"/>
        <v/>
      </c>
      <c r="R46" s="15" t="str">
        <f t="shared" si="3"/>
        <v/>
      </c>
      <c r="S46" s="5"/>
      <c r="W46" s="34" t="str">
        <f t="shared" si="4"/>
        <v/>
      </c>
    </row>
    <row r="47" spans="1:23" ht="20">
      <c r="A47" s="3">
        <v>42</v>
      </c>
      <c r="B47" s="3" t="s">
        <v>17</v>
      </c>
      <c r="C47" s="25"/>
      <c r="D47" s="29"/>
      <c r="J47" s="4"/>
      <c r="K47" s="4"/>
      <c r="L47" s="4"/>
      <c r="M47" s="4"/>
      <c r="N47" s="26"/>
      <c r="O47" s="14" t="str">
        <f t="shared" si="0"/>
        <v/>
      </c>
      <c r="P47" s="14" t="str">
        <f t="shared" si="1"/>
        <v/>
      </c>
      <c r="Q47" s="14" t="str">
        <f t="shared" si="2"/>
        <v/>
      </c>
      <c r="R47" s="15" t="str">
        <f t="shared" si="3"/>
        <v/>
      </c>
      <c r="S47" s="5"/>
      <c r="W47" s="34" t="str">
        <f t="shared" si="4"/>
        <v/>
      </c>
    </row>
    <row r="48" spans="1:23" ht="20">
      <c r="A48">
        <v>43</v>
      </c>
      <c r="B48" s="3" t="s">
        <v>17</v>
      </c>
      <c r="C48" s="25"/>
      <c r="D48" s="29"/>
      <c r="J48" s="4"/>
      <c r="K48" s="4"/>
      <c r="L48" s="4"/>
      <c r="M48" s="4"/>
      <c r="N48" s="26"/>
      <c r="O48" s="14" t="str">
        <f t="shared" si="0"/>
        <v/>
      </c>
      <c r="P48" s="14" t="str">
        <f t="shared" si="1"/>
        <v/>
      </c>
      <c r="Q48" s="14" t="str">
        <f t="shared" si="2"/>
        <v/>
      </c>
      <c r="R48" s="15" t="str">
        <f t="shared" si="3"/>
        <v/>
      </c>
      <c r="S48" s="5"/>
      <c r="W48" s="34" t="str">
        <f t="shared" si="4"/>
        <v/>
      </c>
    </row>
    <row r="49" spans="1:23" ht="20">
      <c r="A49" s="3">
        <v>44</v>
      </c>
      <c r="B49" s="3" t="s">
        <v>17</v>
      </c>
      <c r="C49" s="25"/>
      <c r="D49" s="29"/>
      <c r="J49" s="4"/>
      <c r="K49" s="4"/>
      <c r="L49" s="4"/>
      <c r="M49" s="4"/>
      <c r="N49" s="26"/>
      <c r="O49" s="14" t="str">
        <f t="shared" si="0"/>
        <v/>
      </c>
      <c r="P49" s="14" t="str">
        <f t="shared" si="1"/>
        <v/>
      </c>
      <c r="Q49" s="14" t="str">
        <f t="shared" si="2"/>
        <v/>
      </c>
      <c r="R49" s="15" t="str">
        <f t="shared" si="3"/>
        <v/>
      </c>
      <c r="S49" s="5"/>
      <c r="W49" s="34" t="str">
        <f t="shared" si="4"/>
        <v/>
      </c>
    </row>
    <row r="50" spans="1:23" ht="20">
      <c r="A50">
        <v>45</v>
      </c>
      <c r="B50" s="3" t="s">
        <v>17</v>
      </c>
      <c r="C50" s="25"/>
      <c r="D50" s="29"/>
      <c r="J50" s="4"/>
      <c r="K50" s="4"/>
      <c r="L50" s="4"/>
      <c r="M50" s="4"/>
      <c r="N50" s="26"/>
      <c r="O50" s="14" t="str">
        <f t="shared" si="0"/>
        <v/>
      </c>
      <c r="P50" s="14" t="str">
        <f t="shared" si="1"/>
        <v/>
      </c>
      <c r="Q50" s="14" t="str">
        <f t="shared" si="2"/>
        <v/>
      </c>
      <c r="R50" s="15" t="str">
        <f t="shared" si="3"/>
        <v/>
      </c>
      <c r="S50" s="5"/>
      <c r="W50" s="34" t="str">
        <f t="shared" si="4"/>
        <v/>
      </c>
    </row>
    <row r="51" spans="1:23" ht="20">
      <c r="A51" s="3">
        <v>46</v>
      </c>
      <c r="B51" s="3" t="s">
        <v>17</v>
      </c>
      <c r="C51" s="25"/>
      <c r="D51" s="29"/>
      <c r="J51" s="4"/>
      <c r="K51" s="4"/>
      <c r="L51" s="4"/>
      <c r="M51" s="4"/>
      <c r="N51" s="26"/>
      <c r="O51" s="14" t="str">
        <f t="shared" si="0"/>
        <v/>
      </c>
      <c r="P51" s="14" t="str">
        <f t="shared" si="1"/>
        <v/>
      </c>
      <c r="Q51" s="14" t="str">
        <f t="shared" si="2"/>
        <v/>
      </c>
      <c r="R51" s="15" t="str">
        <f t="shared" si="3"/>
        <v/>
      </c>
      <c r="S51" s="5"/>
      <c r="W51" s="34" t="str">
        <f t="shared" si="4"/>
        <v/>
      </c>
    </row>
    <row r="52" spans="1:23" ht="20">
      <c r="A52">
        <v>47</v>
      </c>
      <c r="B52" s="3" t="s">
        <v>17</v>
      </c>
      <c r="C52" s="25"/>
      <c r="D52" s="29"/>
      <c r="J52" s="4"/>
      <c r="K52" s="4"/>
      <c r="L52" s="4"/>
      <c r="M52" s="4"/>
      <c r="N52" s="26"/>
      <c r="O52" s="14" t="str">
        <f t="shared" si="0"/>
        <v/>
      </c>
      <c r="P52" s="14" t="str">
        <f t="shared" si="1"/>
        <v/>
      </c>
      <c r="Q52" s="14" t="str">
        <f t="shared" si="2"/>
        <v/>
      </c>
      <c r="R52" s="15" t="str">
        <f t="shared" si="3"/>
        <v/>
      </c>
      <c r="S52" s="5"/>
      <c r="W52" s="34" t="str">
        <f t="shared" si="4"/>
        <v/>
      </c>
    </row>
    <row r="53" spans="1:23" ht="20">
      <c r="A53" s="3">
        <v>48</v>
      </c>
      <c r="B53" s="3" t="s">
        <v>17</v>
      </c>
      <c r="C53" s="25"/>
      <c r="D53" s="29"/>
      <c r="J53" s="4"/>
      <c r="K53" s="4"/>
      <c r="L53" s="4"/>
      <c r="M53" s="4"/>
      <c r="N53" s="26"/>
      <c r="O53" s="14" t="str">
        <f t="shared" si="0"/>
        <v/>
      </c>
      <c r="P53" s="14" t="str">
        <f t="shared" si="1"/>
        <v/>
      </c>
      <c r="Q53" s="14" t="str">
        <f t="shared" si="2"/>
        <v/>
      </c>
      <c r="R53" s="15" t="str">
        <f t="shared" si="3"/>
        <v/>
      </c>
      <c r="S53" s="5"/>
      <c r="W53" s="34" t="str">
        <f t="shared" si="4"/>
        <v/>
      </c>
    </row>
    <row r="54" spans="1:23" ht="20">
      <c r="A54">
        <v>49</v>
      </c>
      <c r="B54" s="3" t="s">
        <v>17</v>
      </c>
      <c r="C54" s="25"/>
      <c r="D54" s="29"/>
      <c r="J54" s="4"/>
      <c r="K54" s="4"/>
      <c r="L54" s="4"/>
      <c r="M54" s="4"/>
      <c r="N54" s="26"/>
      <c r="O54" s="14" t="str">
        <f t="shared" si="0"/>
        <v/>
      </c>
      <c r="P54" s="14" t="str">
        <f t="shared" si="1"/>
        <v/>
      </c>
      <c r="Q54" s="14" t="str">
        <f t="shared" si="2"/>
        <v/>
      </c>
      <c r="R54" s="15" t="str">
        <f t="shared" si="3"/>
        <v/>
      </c>
      <c r="S54" s="5"/>
      <c r="W54" s="34" t="str">
        <f t="shared" si="4"/>
        <v/>
      </c>
    </row>
    <row r="55" spans="1:23" ht="20">
      <c r="A55" s="3">
        <v>50</v>
      </c>
      <c r="B55" s="3" t="s">
        <v>17</v>
      </c>
      <c r="C55" s="25"/>
      <c r="D55" s="29"/>
      <c r="J55" s="4"/>
      <c r="K55" s="4"/>
      <c r="L55" s="4"/>
      <c r="M55" s="4"/>
      <c r="N55" s="26"/>
      <c r="O55" s="14" t="str">
        <f t="shared" si="0"/>
        <v/>
      </c>
      <c r="P55" s="14" t="str">
        <f t="shared" si="1"/>
        <v/>
      </c>
      <c r="Q55" s="14" t="str">
        <f t="shared" si="2"/>
        <v/>
      </c>
      <c r="R55" s="15" t="str">
        <f t="shared" si="3"/>
        <v/>
      </c>
      <c r="S55" s="5"/>
      <c r="W55" s="34" t="str">
        <f t="shared" si="4"/>
        <v/>
      </c>
    </row>
    <row r="56" spans="1:23" ht="20">
      <c r="A56">
        <v>51</v>
      </c>
      <c r="B56" s="3" t="s">
        <v>17</v>
      </c>
      <c r="C56" s="25"/>
      <c r="D56" s="29"/>
      <c r="J56" s="4"/>
      <c r="K56" s="4"/>
      <c r="L56" s="4"/>
      <c r="M56" s="4"/>
      <c r="N56" s="26"/>
      <c r="O56" s="14" t="str">
        <f t="shared" si="0"/>
        <v/>
      </c>
      <c r="P56" s="14" t="str">
        <f t="shared" si="1"/>
        <v/>
      </c>
      <c r="Q56" s="14" t="str">
        <f t="shared" si="2"/>
        <v/>
      </c>
      <c r="R56" s="15" t="str">
        <f t="shared" si="3"/>
        <v/>
      </c>
      <c r="S56" s="5"/>
      <c r="W56" s="34" t="str">
        <f t="shared" si="4"/>
        <v/>
      </c>
    </row>
    <row r="57" spans="1:23" ht="20">
      <c r="A57" s="3">
        <v>52</v>
      </c>
      <c r="B57" s="3" t="s">
        <v>17</v>
      </c>
      <c r="C57" s="25"/>
      <c r="D57" s="29"/>
      <c r="J57" s="4"/>
      <c r="K57" s="4"/>
      <c r="L57" s="4"/>
      <c r="M57" s="4"/>
      <c r="N57" s="26"/>
      <c r="O57" s="14" t="str">
        <f t="shared" si="0"/>
        <v/>
      </c>
      <c r="P57" s="14" t="str">
        <f t="shared" si="1"/>
        <v/>
      </c>
      <c r="Q57" s="14" t="str">
        <f t="shared" si="2"/>
        <v/>
      </c>
      <c r="R57" s="15" t="str">
        <f t="shared" si="3"/>
        <v/>
      </c>
      <c r="S57" s="5"/>
      <c r="W57" s="34" t="str">
        <f t="shared" si="4"/>
        <v/>
      </c>
    </row>
    <row r="58" spans="1:23" ht="20">
      <c r="A58">
        <v>53</v>
      </c>
      <c r="B58" s="3" t="s">
        <v>17</v>
      </c>
      <c r="C58" s="25"/>
      <c r="D58" s="29"/>
      <c r="J58" s="4"/>
      <c r="K58" s="4"/>
      <c r="L58" s="4"/>
      <c r="M58" s="4"/>
      <c r="N58" s="26"/>
      <c r="O58" s="14" t="str">
        <f t="shared" si="0"/>
        <v/>
      </c>
      <c r="P58" s="14" t="str">
        <f t="shared" si="1"/>
        <v/>
      </c>
      <c r="Q58" s="14" t="str">
        <f t="shared" si="2"/>
        <v/>
      </c>
      <c r="R58" s="15" t="str">
        <f t="shared" si="3"/>
        <v/>
      </c>
      <c r="S58" s="5"/>
      <c r="W58" s="34" t="str">
        <f t="shared" si="4"/>
        <v/>
      </c>
    </row>
    <row r="59" spans="1:23" ht="20">
      <c r="A59" s="3">
        <v>54</v>
      </c>
      <c r="B59" s="3" t="s">
        <v>17</v>
      </c>
      <c r="C59" s="25"/>
      <c r="D59" s="29"/>
      <c r="J59" s="4"/>
      <c r="K59" s="4"/>
      <c r="L59" s="4"/>
      <c r="M59" s="4"/>
      <c r="N59" s="26"/>
      <c r="O59" s="14" t="str">
        <f t="shared" si="0"/>
        <v/>
      </c>
      <c r="P59" s="14" t="str">
        <f t="shared" si="1"/>
        <v/>
      </c>
      <c r="Q59" s="14" t="str">
        <f t="shared" si="2"/>
        <v/>
      </c>
      <c r="R59" s="15" t="str">
        <f t="shared" si="3"/>
        <v/>
      </c>
      <c r="S59" s="5"/>
      <c r="W59" s="34" t="str">
        <f t="shared" si="4"/>
        <v/>
      </c>
    </row>
    <row r="60" spans="1:23" ht="20">
      <c r="A60">
        <v>55</v>
      </c>
      <c r="B60" s="3" t="s">
        <v>17</v>
      </c>
      <c r="C60" s="25"/>
      <c r="D60" s="29"/>
      <c r="J60" s="4"/>
      <c r="K60" s="4"/>
      <c r="L60" s="4"/>
      <c r="M60" s="4"/>
      <c r="N60" s="26"/>
      <c r="O60" s="14" t="str">
        <f t="shared" si="0"/>
        <v/>
      </c>
      <c r="P60" s="14" t="str">
        <f t="shared" si="1"/>
        <v/>
      </c>
      <c r="Q60" s="14" t="str">
        <f t="shared" si="2"/>
        <v/>
      </c>
      <c r="R60" s="15" t="str">
        <f t="shared" si="3"/>
        <v/>
      </c>
      <c r="S60" s="5"/>
      <c r="W60" s="34" t="str">
        <f t="shared" si="4"/>
        <v/>
      </c>
    </row>
    <row r="61" spans="1:23" ht="20">
      <c r="A61" s="3">
        <v>56</v>
      </c>
      <c r="B61" s="3" t="s">
        <v>17</v>
      </c>
      <c r="C61" s="25"/>
      <c r="D61" s="29"/>
      <c r="J61" s="4"/>
      <c r="K61" s="4"/>
      <c r="L61" s="4"/>
      <c r="M61" s="4"/>
      <c r="N61" s="26"/>
      <c r="O61" s="14" t="str">
        <f t="shared" si="0"/>
        <v/>
      </c>
      <c r="P61" s="14" t="str">
        <f t="shared" si="1"/>
        <v/>
      </c>
      <c r="Q61" s="14" t="str">
        <f t="shared" si="2"/>
        <v/>
      </c>
      <c r="R61" s="15" t="str">
        <f t="shared" si="3"/>
        <v/>
      </c>
      <c r="S61" s="5"/>
      <c r="W61" s="34" t="str">
        <f t="shared" si="4"/>
        <v/>
      </c>
    </row>
    <row r="62" spans="1:23" ht="20">
      <c r="A62">
        <v>57</v>
      </c>
      <c r="B62" s="3" t="s">
        <v>17</v>
      </c>
      <c r="C62" s="25"/>
      <c r="D62" s="29"/>
      <c r="J62" s="4"/>
      <c r="K62" s="4"/>
      <c r="L62" s="4"/>
      <c r="M62" s="4"/>
      <c r="N62" s="26"/>
      <c r="O62" s="14" t="str">
        <f t="shared" si="0"/>
        <v/>
      </c>
      <c r="P62" s="14" t="str">
        <f t="shared" si="1"/>
        <v/>
      </c>
      <c r="Q62" s="14" t="str">
        <f t="shared" si="2"/>
        <v/>
      </c>
      <c r="R62" s="15" t="str">
        <f t="shared" si="3"/>
        <v/>
      </c>
      <c r="S62" s="5"/>
      <c r="W62" s="34" t="str">
        <f t="shared" si="4"/>
        <v/>
      </c>
    </row>
    <row r="63" spans="1:23" ht="20">
      <c r="A63" s="3">
        <v>58</v>
      </c>
      <c r="B63" s="3" t="s">
        <v>17</v>
      </c>
      <c r="C63" s="25"/>
      <c r="D63" s="29"/>
      <c r="J63" s="4"/>
      <c r="K63" s="4"/>
      <c r="L63" s="4"/>
      <c r="M63" s="4"/>
      <c r="N63" s="26"/>
      <c r="O63" s="14" t="str">
        <f t="shared" si="0"/>
        <v/>
      </c>
      <c r="P63" s="14" t="str">
        <f t="shared" si="1"/>
        <v/>
      </c>
      <c r="Q63" s="14" t="str">
        <f t="shared" si="2"/>
        <v/>
      </c>
      <c r="R63" s="15" t="str">
        <f t="shared" si="3"/>
        <v/>
      </c>
      <c r="S63" s="5"/>
      <c r="W63" s="34" t="str">
        <f t="shared" si="4"/>
        <v/>
      </c>
    </row>
    <row r="64" spans="1:23" ht="20">
      <c r="A64">
        <v>59</v>
      </c>
      <c r="B64" s="3" t="s">
        <v>17</v>
      </c>
      <c r="C64" s="25"/>
      <c r="D64" s="29"/>
      <c r="J64" s="4"/>
      <c r="K64" s="4"/>
      <c r="L64" s="4"/>
      <c r="M64" s="4"/>
      <c r="N64" s="26"/>
      <c r="O64" s="14" t="str">
        <f t="shared" si="0"/>
        <v/>
      </c>
      <c r="P64" s="14" t="str">
        <f t="shared" si="1"/>
        <v/>
      </c>
      <c r="Q64" s="14" t="str">
        <f t="shared" si="2"/>
        <v/>
      </c>
      <c r="R64" s="15" t="str">
        <f t="shared" si="3"/>
        <v/>
      </c>
      <c r="S64" s="5"/>
      <c r="W64" s="34" t="str">
        <f t="shared" si="4"/>
        <v/>
      </c>
    </row>
    <row r="65" spans="1:23" ht="20">
      <c r="A65" s="3">
        <v>60</v>
      </c>
      <c r="B65" s="3" t="s">
        <v>17</v>
      </c>
      <c r="C65" s="25"/>
      <c r="D65" s="29"/>
      <c r="J65" s="4"/>
      <c r="K65" s="4"/>
      <c r="L65" s="4"/>
      <c r="M65" s="4"/>
      <c r="N65" s="26"/>
      <c r="O65" s="14" t="str">
        <f t="shared" si="0"/>
        <v/>
      </c>
      <c r="P65" s="14" t="str">
        <f t="shared" si="1"/>
        <v/>
      </c>
      <c r="Q65" s="14" t="str">
        <f t="shared" si="2"/>
        <v/>
      </c>
      <c r="R65" s="15" t="str">
        <f t="shared" si="3"/>
        <v/>
      </c>
      <c r="S65" s="5"/>
      <c r="W65" s="34" t="str">
        <f t="shared" si="4"/>
        <v/>
      </c>
    </row>
    <row r="66" spans="1:23" ht="20">
      <c r="A66">
        <v>61</v>
      </c>
      <c r="B66" s="3" t="s">
        <v>17</v>
      </c>
      <c r="C66" s="25"/>
      <c r="D66" s="29"/>
      <c r="J66" s="4"/>
      <c r="K66" s="4"/>
      <c r="L66" s="4"/>
      <c r="M66" s="4"/>
      <c r="N66" s="26"/>
      <c r="O66" s="14" t="str">
        <f t="shared" si="0"/>
        <v/>
      </c>
      <c r="P66" s="14" t="str">
        <f t="shared" si="1"/>
        <v/>
      </c>
      <c r="Q66" s="14" t="str">
        <f t="shared" si="2"/>
        <v/>
      </c>
      <c r="R66" s="15" t="str">
        <f t="shared" si="3"/>
        <v/>
      </c>
      <c r="S66" s="5"/>
      <c r="W66" s="34" t="str">
        <f t="shared" si="4"/>
        <v/>
      </c>
    </row>
    <row r="67" spans="1:23" ht="20">
      <c r="A67" s="3">
        <v>62</v>
      </c>
      <c r="B67" s="3" t="s">
        <v>17</v>
      </c>
      <c r="C67" s="25"/>
      <c r="D67" s="29"/>
      <c r="J67" s="4"/>
      <c r="K67" s="4"/>
      <c r="L67" s="4"/>
      <c r="M67" s="4"/>
      <c r="N67" s="26"/>
      <c r="O67" s="14" t="str">
        <f t="shared" si="0"/>
        <v/>
      </c>
      <c r="P67" s="14" t="str">
        <f t="shared" si="1"/>
        <v/>
      </c>
      <c r="Q67" s="14" t="str">
        <f t="shared" si="2"/>
        <v/>
      </c>
      <c r="R67" s="15" t="str">
        <f t="shared" si="3"/>
        <v/>
      </c>
      <c r="S67" s="5"/>
      <c r="W67" s="34" t="str">
        <f t="shared" si="4"/>
        <v/>
      </c>
    </row>
    <row r="68" spans="1:23" ht="20">
      <c r="A68">
        <v>63</v>
      </c>
      <c r="B68" s="3" t="s">
        <v>17</v>
      </c>
      <c r="C68" s="25"/>
      <c r="D68" s="29"/>
      <c r="J68" s="4"/>
      <c r="K68" s="4"/>
      <c r="L68" s="4"/>
      <c r="M68" s="4"/>
      <c r="N68" s="26"/>
      <c r="O68" s="14" t="str">
        <f t="shared" si="0"/>
        <v/>
      </c>
      <c r="P68" s="14" t="str">
        <f t="shared" si="1"/>
        <v/>
      </c>
      <c r="Q68" s="14" t="str">
        <f t="shared" si="2"/>
        <v/>
      </c>
      <c r="R68" s="15" t="str">
        <f t="shared" si="3"/>
        <v/>
      </c>
      <c r="S68" s="5"/>
      <c r="W68" s="34" t="str">
        <f t="shared" si="4"/>
        <v/>
      </c>
    </row>
    <row r="69" spans="1:23" ht="20">
      <c r="A69" s="3">
        <v>64</v>
      </c>
      <c r="B69" s="3" t="s">
        <v>17</v>
      </c>
      <c r="C69" s="25"/>
      <c r="D69" s="29"/>
      <c r="J69" s="4"/>
      <c r="K69" s="4"/>
      <c r="L69" s="4"/>
      <c r="M69" s="4"/>
      <c r="N69" s="26"/>
      <c r="O69" s="14" t="str">
        <f t="shared" si="0"/>
        <v/>
      </c>
      <c r="P69" s="14" t="str">
        <f t="shared" si="1"/>
        <v/>
      </c>
      <c r="Q69" s="14" t="str">
        <f t="shared" si="2"/>
        <v/>
      </c>
      <c r="R69" s="15" t="str">
        <f t="shared" si="3"/>
        <v/>
      </c>
      <c r="S69" s="5"/>
      <c r="W69" s="34" t="str">
        <f t="shared" si="4"/>
        <v/>
      </c>
    </row>
    <row r="70" spans="1:23" ht="20">
      <c r="A70">
        <v>65</v>
      </c>
      <c r="B70" s="3" t="s">
        <v>17</v>
      </c>
      <c r="C70" s="25"/>
      <c r="D70" s="29"/>
      <c r="J70" s="4"/>
      <c r="K70" s="4"/>
      <c r="L70" s="4"/>
      <c r="M70" s="4"/>
      <c r="N70" s="26"/>
      <c r="O70" s="14" t="str">
        <f t="shared" ref="O70:O105" si="6">IF(AND(S70&lt;&gt;"",J70&lt;&gt;""),J70-S70,"")</f>
        <v/>
      </c>
      <c r="P70" s="14" t="str">
        <f t="shared" ref="P70:P105" si="7">IF(K70&lt;&gt;"",K70-$T$5,"")</f>
        <v/>
      </c>
      <c r="Q70" s="14" t="str">
        <f t="shared" ref="Q70:Q105" si="8">IF(L70&lt;&gt;"",L70-$U$5,"")</f>
        <v/>
      </c>
      <c r="R70" s="15" t="str">
        <f t="shared" ref="R70:R105" si="9">IF(M70&lt;&gt;"",M70-$V$5,"")</f>
        <v/>
      </c>
      <c r="S70" s="5"/>
      <c r="W70" s="34" t="str">
        <f t="shared" si="4"/>
        <v/>
      </c>
    </row>
    <row r="71" spans="1:23" ht="20">
      <c r="A71" s="3">
        <v>66</v>
      </c>
      <c r="B71" s="3" t="s">
        <v>17</v>
      </c>
      <c r="C71" s="25"/>
      <c r="D71" s="29"/>
      <c r="J71" s="4"/>
      <c r="K71" s="4"/>
      <c r="L71" s="4"/>
      <c r="M71" s="4"/>
      <c r="N71" s="26"/>
      <c r="O71" s="14" t="str">
        <f t="shared" si="6"/>
        <v/>
      </c>
      <c r="P71" s="14" t="str">
        <f t="shared" si="7"/>
        <v/>
      </c>
      <c r="Q71" s="14" t="str">
        <f t="shared" si="8"/>
        <v/>
      </c>
      <c r="R71" s="15" t="str">
        <f t="shared" si="9"/>
        <v/>
      </c>
      <c r="S71" s="5"/>
      <c r="W71" s="34" t="str">
        <f t="shared" ref="W71:W87" si="10">IF(O71&lt;&gt;"", ABS(O71)*2 + ABS(P71)*1 + ABS(Q71)*3 + ABS(R71)*3, "")</f>
        <v/>
      </c>
    </row>
    <row r="72" spans="1:23" ht="20">
      <c r="A72">
        <v>67</v>
      </c>
      <c r="B72" s="3" t="s">
        <v>17</v>
      </c>
      <c r="C72" s="25"/>
      <c r="D72" s="29"/>
      <c r="J72" s="4"/>
      <c r="K72" s="4"/>
      <c r="L72" s="4"/>
      <c r="M72" s="4"/>
      <c r="N72" s="26"/>
      <c r="O72" s="14" t="str">
        <f t="shared" si="6"/>
        <v/>
      </c>
      <c r="P72" s="14" t="str">
        <f t="shared" si="7"/>
        <v/>
      </c>
      <c r="Q72" s="14" t="str">
        <f t="shared" si="8"/>
        <v/>
      </c>
      <c r="R72" s="15" t="str">
        <f t="shared" si="9"/>
        <v/>
      </c>
      <c r="S72" s="5"/>
      <c r="W72" s="34" t="str">
        <f t="shared" si="10"/>
        <v/>
      </c>
    </row>
    <row r="73" spans="1:23" ht="20">
      <c r="A73" s="3">
        <v>68</v>
      </c>
      <c r="B73" s="3" t="s">
        <v>17</v>
      </c>
      <c r="C73" s="25"/>
      <c r="D73" s="29"/>
      <c r="J73" s="4"/>
      <c r="K73" s="4"/>
      <c r="L73" s="4"/>
      <c r="M73" s="4"/>
      <c r="N73" s="26"/>
      <c r="O73" s="14" t="str">
        <f t="shared" si="6"/>
        <v/>
      </c>
      <c r="P73" s="14" t="str">
        <f t="shared" si="7"/>
        <v/>
      </c>
      <c r="Q73" s="14" t="str">
        <f t="shared" si="8"/>
        <v/>
      </c>
      <c r="R73" s="15" t="str">
        <f t="shared" si="9"/>
        <v/>
      </c>
      <c r="S73" s="5"/>
      <c r="W73" s="34" t="str">
        <f t="shared" si="10"/>
        <v/>
      </c>
    </row>
    <row r="74" spans="1:23" ht="20">
      <c r="A74">
        <v>69</v>
      </c>
      <c r="B74" s="3" t="s">
        <v>17</v>
      </c>
      <c r="C74" s="25"/>
      <c r="D74" s="29"/>
      <c r="J74" s="4"/>
      <c r="K74" s="4"/>
      <c r="L74" s="4"/>
      <c r="M74" s="4"/>
      <c r="N74" s="26"/>
      <c r="O74" s="14" t="str">
        <f t="shared" si="6"/>
        <v/>
      </c>
      <c r="P74" s="14" t="str">
        <f t="shared" si="7"/>
        <v/>
      </c>
      <c r="Q74" s="14" t="str">
        <f t="shared" si="8"/>
        <v/>
      </c>
      <c r="R74" s="15" t="str">
        <f t="shared" si="9"/>
        <v/>
      </c>
      <c r="S74" s="5"/>
      <c r="W74" s="34" t="str">
        <f t="shared" si="10"/>
        <v/>
      </c>
    </row>
    <row r="75" spans="1:23" ht="20">
      <c r="A75" s="3">
        <v>70</v>
      </c>
      <c r="B75" s="3" t="s">
        <v>17</v>
      </c>
      <c r="C75" s="25"/>
      <c r="D75" s="29"/>
      <c r="J75" s="4"/>
      <c r="K75" s="4"/>
      <c r="L75" s="4"/>
      <c r="M75" s="4"/>
      <c r="N75" s="26"/>
      <c r="O75" s="14" t="str">
        <f t="shared" si="6"/>
        <v/>
      </c>
      <c r="P75" s="14" t="str">
        <f t="shared" si="7"/>
        <v/>
      </c>
      <c r="Q75" s="14" t="str">
        <f t="shared" si="8"/>
        <v/>
      </c>
      <c r="R75" s="15" t="str">
        <f t="shared" si="9"/>
        <v/>
      </c>
      <c r="S75" s="5"/>
      <c r="W75" s="34" t="str">
        <f t="shared" si="10"/>
        <v/>
      </c>
    </row>
    <row r="76" spans="1:23" ht="20">
      <c r="A76">
        <v>71</v>
      </c>
      <c r="B76" s="3" t="s">
        <v>17</v>
      </c>
      <c r="C76" s="25"/>
      <c r="D76" s="29"/>
      <c r="J76" s="4"/>
      <c r="K76" s="4"/>
      <c r="L76" s="4"/>
      <c r="M76" s="4"/>
      <c r="N76" s="26"/>
      <c r="O76" s="14" t="str">
        <f t="shared" si="6"/>
        <v/>
      </c>
      <c r="P76" s="14" t="str">
        <f t="shared" si="7"/>
        <v/>
      </c>
      <c r="Q76" s="14" t="str">
        <f t="shared" si="8"/>
        <v/>
      </c>
      <c r="R76" s="15" t="str">
        <f t="shared" si="9"/>
        <v/>
      </c>
      <c r="S76" s="5"/>
      <c r="W76" s="34" t="str">
        <f t="shared" si="10"/>
        <v/>
      </c>
    </row>
    <row r="77" spans="1:23" ht="20">
      <c r="A77" s="3">
        <v>72</v>
      </c>
      <c r="B77" s="3" t="s">
        <v>17</v>
      </c>
      <c r="C77" s="25"/>
      <c r="D77" s="29"/>
      <c r="J77" s="4"/>
      <c r="K77" s="4"/>
      <c r="L77" s="4"/>
      <c r="M77" s="4"/>
      <c r="N77" s="26"/>
      <c r="O77" s="14" t="str">
        <f t="shared" si="6"/>
        <v/>
      </c>
      <c r="P77" s="14" t="str">
        <f t="shared" si="7"/>
        <v/>
      </c>
      <c r="Q77" s="14" t="str">
        <f t="shared" si="8"/>
        <v/>
      </c>
      <c r="R77" s="15" t="str">
        <f t="shared" si="9"/>
        <v/>
      </c>
      <c r="S77" s="5"/>
      <c r="W77" s="34" t="str">
        <f t="shared" si="10"/>
        <v/>
      </c>
    </row>
    <row r="78" spans="1:23" ht="20">
      <c r="A78">
        <v>73</v>
      </c>
      <c r="B78" s="3" t="s">
        <v>17</v>
      </c>
      <c r="C78" s="25"/>
      <c r="D78" s="29"/>
      <c r="J78" s="4"/>
      <c r="K78" s="4"/>
      <c r="L78" s="4"/>
      <c r="M78" s="4"/>
      <c r="N78" s="26"/>
      <c r="O78" s="14" t="str">
        <f t="shared" si="6"/>
        <v/>
      </c>
      <c r="P78" s="14" t="str">
        <f t="shared" si="7"/>
        <v/>
      </c>
      <c r="Q78" s="14" t="str">
        <f t="shared" si="8"/>
        <v/>
      </c>
      <c r="R78" s="15" t="str">
        <f t="shared" si="9"/>
        <v/>
      </c>
      <c r="S78" s="5"/>
      <c r="W78" s="34" t="str">
        <f t="shared" si="10"/>
        <v/>
      </c>
    </row>
    <row r="79" spans="1:23" ht="20">
      <c r="A79" s="3">
        <v>74</v>
      </c>
      <c r="B79" s="3" t="s">
        <v>17</v>
      </c>
      <c r="C79" s="25"/>
      <c r="D79" s="29"/>
      <c r="J79" s="4"/>
      <c r="K79" s="4"/>
      <c r="L79" s="4"/>
      <c r="M79" s="4"/>
      <c r="N79" s="26"/>
      <c r="O79" s="14" t="str">
        <f t="shared" si="6"/>
        <v/>
      </c>
      <c r="P79" s="14" t="str">
        <f t="shared" si="7"/>
        <v/>
      </c>
      <c r="Q79" s="14" t="str">
        <f t="shared" si="8"/>
        <v/>
      </c>
      <c r="R79" s="15" t="str">
        <f t="shared" si="9"/>
        <v/>
      </c>
      <c r="S79" s="5"/>
      <c r="W79" s="34" t="str">
        <f t="shared" si="10"/>
        <v/>
      </c>
    </row>
    <row r="80" spans="1:23" ht="20">
      <c r="A80">
        <v>75</v>
      </c>
      <c r="B80" s="3" t="s">
        <v>17</v>
      </c>
      <c r="C80" s="25"/>
      <c r="D80" s="29"/>
      <c r="J80" s="4"/>
      <c r="K80" s="4"/>
      <c r="L80" s="4"/>
      <c r="M80" s="4"/>
      <c r="N80" s="26"/>
      <c r="O80" s="14" t="str">
        <f t="shared" si="6"/>
        <v/>
      </c>
      <c r="P80" s="14" t="str">
        <f t="shared" si="7"/>
        <v/>
      </c>
      <c r="Q80" s="14" t="str">
        <f t="shared" si="8"/>
        <v/>
      </c>
      <c r="R80" s="15" t="str">
        <f t="shared" si="9"/>
        <v/>
      </c>
      <c r="S80" s="5"/>
      <c r="W80" s="34" t="str">
        <f t="shared" si="10"/>
        <v/>
      </c>
    </row>
    <row r="81" spans="1:23" ht="20">
      <c r="A81" s="3">
        <v>76</v>
      </c>
      <c r="B81" s="3" t="s">
        <v>17</v>
      </c>
      <c r="C81" s="25"/>
      <c r="D81" s="29"/>
      <c r="J81" s="4"/>
      <c r="K81" s="4"/>
      <c r="L81" s="4"/>
      <c r="M81" s="4"/>
      <c r="N81" s="26"/>
      <c r="O81" s="14" t="str">
        <f t="shared" si="6"/>
        <v/>
      </c>
      <c r="P81" s="14" t="str">
        <f t="shared" si="7"/>
        <v/>
      </c>
      <c r="Q81" s="14" t="str">
        <f t="shared" si="8"/>
        <v/>
      </c>
      <c r="R81" s="15" t="str">
        <f t="shared" si="9"/>
        <v/>
      </c>
      <c r="S81" s="5"/>
      <c r="W81" s="34" t="str">
        <f t="shared" si="10"/>
        <v/>
      </c>
    </row>
    <row r="82" spans="1:23" ht="20">
      <c r="A82">
        <v>77</v>
      </c>
      <c r="B82" s="3" t="s">
        <v>17</v>
      </c>
      <c r="C82" s="25"/>
      <c r="D82" s="29"/>
      <c r="J82" s="4"/>
      <c r="K82" s="4"/>
      <c r="L82" s="4"/>
      <c r="M82" s="4"/>
      <c r="N82" s="26"/>
      <c r="O82" s="14" t="str">
        <f t="shared" si="6"/>
        <v/>
      </c>
      <c r="P82" s="14" t="str">
        <f t="shared" si="7"/>
        <v/>
      </c>
      <c r="Q82" s="14" t="str">
        <f t="shared" si="8"/>
        <v/>
      </c>
      <c r="R82" s="15" t="str">
        <f t="shared" si="9"/>
        <v/>
      </c>
      <c r="S82" s="5"/>
      <c r="W82" s="34" t="str">
        <f t="shared" si="10"/>
        <v/>
      </c>
    </row>
    <row r="83" spans="1:23" ht="20">
      <c r="A83" s="3">
        <v>78</v>
      </c>
      <c r="B83" s="3" t="s">
        <v>17</v>
      </c>
      <c r="C83" s="25"/>
      <c r="D83" s="29"/>
      <c r="J83" s="4"/>
      <c r="K83" s="4"/>
      <c r="L83" s="4"/>
      <c r="M83" s="4"/>
      <c r="N83" s="26"/>
      <c r="O83" s="14" t="str">
        <f t="shared" si="6"/>
        <v/>
      </c>
      <c r="P83" s="14" t="str">
        <f t="shared" si="7"/>
        <v/>
      </c>
      <c r="Q83" s="14" t="str">
        <f t="shared" si="8"/>
        <v/>
      </c>
      <c r="R83" s="15" t="str">
        <f t="shared" si="9"/>
        <v/>
      </c>
      <c r="S83" s="5"/>
      <c r="W83" s="34" t="str">
        <f t="shared" si="10"/>
        <v/>
      </c>
    </row>
    <row r="84" spans="1:23" ht="20">
      <c r="A84">
        <v>79</v>
      </c>
      <c r="B84" s="3" t="s">
        <v>17</v>
      </c>
      <c r="C84" s="25"/>
      <c r="D84" s="29"/>
      <c r="J84" s="4"/>
      <c r="K84" s="4"/>
      <c r="L84" s="4"/>
      <c r="M84" s="4"/>
      <c r="N84" s="26"/>
      <c r="O84" s="14" t="str">
        <f t="shared" si="6"/>
        <v/>
      </c>
      <c r="P84" s="14" t="str">
        <f t="shared" si="7"/>
        <v/>
      </c>
      <c r="Q84" s="14" t="str">
        <f t="shared" si="8"/>
        <v/>
      </c>
      <c r="R84" s="15" t="str">
        <f t="shared" si="9"/>
        <v/>
      </c>
      <c r="S84" s="5"/>
      <c r="W84" s="34" t="str">
        <f t="shared" si="10"/>
        <v/>
      </c>
    </row>
    <row r="85" spans="1:23" ht="20">
      <c r="A85" s="3">
        <v>80</v>
      </c>
      <c r="B85" s="3" t="s">
        <v>17</v>
      </c>
      <c r="C85" s="25"/>
      <c r="D85" s="29"/>
      <c r="J85" s="4"/>
      <c r="K85" s="4"/>
      <c r="L85" s="4"/>
      <c r="M85" s="4"/>
      <c r="N85" s="26"/>
      <c r="O85" s="14" t="str">
        <f t="shared" si="6"/>
        <v/>
      </c>
      <c r="P85" s="14" t="str">
        <f t="shared" si="7"/>
        <v/>
      </c>
      <c r="Q85" s="14" t="str">
        <f t="shared" si="8"/>
        <v/>
      </c>
      <c r="R85" s="15" t="str">
        <f t="shared" si="9"/>
        <v/>
      </c>
      <c r="S85" s="5"/>
      <c r="W85" s="34" t="str">
        <f t="shared" si="10"/>
        <v/>
      </c>
    </row>
    <row r="86" spans="1:23" ht="20">
      <c r="A86">
        <v>81</v>
      </c>
      <c r="B86" s="3" t="s">
        <v>17</v>
      </c>
      <c r="C86" s="25"/>
      <c r="D86" s="29"/>
      <c r="J86" s="4"/>
      <c r="K86" s="4"/>
      <c r="L86" s="4"/>
      <c r="M86" s="4"/>
      <c r="N86" s="26"/>
      <c r="O86" s="14" t="str">
        <f t="shared" si="6"/>
        <v/>
      </c>
      <c r="P86" s="14" t="str">
        <f t="shared" si="7"/>
        <v/>
      </c>
      <c r="Q86" s="14" t="str">
        <f t="shared" si="8"/>
        <v/>
      </c>
      <c r="R86" s="15" t="str">
        <f t="shared" si="9"/>
        <v/>
      </c>
      <c r="S86" s="5"/>
      <c r="W86" s="34" t="str">
        <f t="shared" si="10"/>
        <v/>
      </c>
    </row>
    <row r="87" spans="1:23" ht="20">
      <c r="A87" s="3">
        <v>82</v>
      </c>
      <c r="B87" s="3" t="s">
        <v>17</v>
      </c>
      <c r="C87" s="25"/>
      <c r="D87" s="29"/>
      <c r="J87" s="4"/>
      <c r="K87" s="4"/>
      <c r="L87" s="4"/>
      <c r="M87" s="4"/>
      <c r="N87" s="26"/>
      <c r="O87" s="14" t="str">
        <f t="shared" si="6"/>
        <v/>
      </c>
      <c r="P87" s="14" t="str">
        <f t="shared" si="7"/>
        <v/>
      </c>
      <c r="Q87" s="14" t="str">
        <f t="shared" si="8"/>
        <v/>
      </c>
      <c r="R87" s="15" t="str">
        <f t="shared" si="9"/>
        <v/>
      </c>
      <c r="S87" s="5"/>
      <c r="W87" s="34" t="str">
        <f t="shared" si="10"/>
        <v/>
      </c>
    </row>
    <row r="88" spans="1:23" ht="20">
      <c r="A88">
        <v>83</v>
      </c>
      <c r="B88" s="3" t="s">
        <v>17</v>
      </c>
      <c r="C88" s="25"/>
      <c r="D88" s="29"/>
      <c r="J88" s="4"/>
      <c r="K88" s="4"/>
      <c r="L88" s="4"/>
      <c r="M88" s="4"/>
      <c r="N88" s="26"/>
      <c r="O88" s="14" t="str">
        <f t="shared" si="6"/>
        <v/>
      </c>
      <c r="P88" s="14" t="str">
        <f t="shared" si="7"/>
        <v/>
      </c>
      <c r="Q88" s="14" t="str">
        <f t="shared" si="8"/>
        <v/>
      </c>
      <c r="R88" s="15" t="str">
        <f t="shared" si="9"/>
        <v/>
      </c>
      <c r="S88" s="5"/>
      <c r="W88" s="35"/>
    </row>
    <row r="89" spans="1:23" ht="20">
      <c r="A89" s="3">
        <v>84</v>
      </c>
      <c r="B89" s="3" t="s">
        <v>17</v>
      </c>
      <c r="C89" s="25"/>
      <c r="D89" s="29"/>
      <c r="J89" s="4"/>
      <c r="K89" s="4"/>
      <c r="L89" s="4"/>
      <c r="M89" s="4"/>
      <c r="N89" s="26"/>
      <c r="O89" s="14" t="str">
        <f t="shared" si="6"/>
        <v/>
      </c>
      <c r="P89" s="14" t="str">
        <f t="shared" si="7"/>
        <v/>
      </c>
      <c r="Q89" s="14" t="str">
        <f t="shared" si="8"/>
        <v/>
      </c>
      <c r="R89" s="15" t="str">
        <f t="shared" si="9"/>
        <v/>
      </c>
      <c r="S89" s="5"/>
      <c r="W89" s="35"/>
    </row>
    <row r="90" spans="1:23" ht="20">
      <c r="A90">
        <v>85</v>
      </c>
      <c r="B90" s="3" t="s">
        <v>17</v>
      </c>
      <c r="C90" s="25"/>
      <c r="D90" s="29"/>
      <c r="J90" s="4"/>
      <c r="K90" s="4"/>
      <c r="L90" s="4"/>
      <c r="M90" s="4"/>
      <c r="N90" s="26"/>
      <c r="O90" s="14" t="str">
        <f t="shared" si="6"/>
        <v/>
      </c>
      <c r="P90" s="14" t="str">
        <f t="shared" si="7"/>
        <v/>
      </c>
      <c r="Q90" s="14" t="str">
        <f t="shared" si="8"/>
        <v/>
      </c>
      <c r="R90" s="15" t="str">
        <f t="shared" si="9"/>
        <v/>
      </c>
      <c r="S90" s="5"/>
      <c r="W90" s="35"/>
    </row>
    <row r="91" spans="1:23" ht="20">
      <c r="A91" s="3">
        <v>86</v>
      </c>
      <c r="B91" s="3" t="s">
        <v>17</v>
      </c>
      <c r="C91" s="25"/>
      <c r="D91" s="29"/>
      <c r="J91" s="4"/>
      <c r="K91" s="4"/>
      <c r="L91" s="4"/>
      <c r="M91" s="4"/>
      <c r="N91" s="26"/>
      <c r="O91" s="14" t="str">
        <f t="shared" si="6"/>
        <v/>
      </c>
      <c r="P91" s="14" t="str">
        <f t="shared" si="7"/>
        <v/>
      </c>
      <c r="Q91" s="14" t="str">
        <f t="shared" si="8"/>
        <v/>
      </c>
      <c r="R91" s="15" t="str">
        <f t="shared" si="9"/>
        <v/>
      </c>
      <c r="S91" s="5"/>
      <c r="W91" s="35"/>
    </row>
    <row r="92" spans="1:23" ht="20">
      <c r="A92">
        <v>87</v>
      </c>
      <c r="B92" s="3" t="s">
        <v>17</v>
      </c>
      <c r="C92" s="25"/>
      <c r="D92" s="29"/>
      <c r="J92" s="4"/>
      <c r="K92" s="4"/>
      <c r="L92" s="4"/>
      <c r="M92" s="4"/>
      <c r="N92" s="26"/>
      <c r="O92" s="14" t="str">
        <f t="shared" si="6"/>
        <v/>
      </c>
      <c r="P92" s="14" t="str">
        <f t="shared" si="7"/>
        <v/>
      </c>
      <c r="Q92" s="14" t="str">
        <f t="shared" si="8"/>
        <v/>
      </c>
      <c r="R92" s="15" t="str">
        <f t="shared" si="9"/>
        <v/>
      </c>
      <c r="S92" s="5"/>
      <c r="W92" s="35"/>
    </row>
    <row r="93" spans="1:23" ht="20">
      <c r="A93" s="3">
        <v>88</v>
      </c>
      <c r="B93" s="3" t="s">
        <v>17</v>
      </c>
      <c r="C93" s="25"/>
      <c r="D93" s="29"/>
      <c r="J93" s="4"/>
      <c r="K93" s="4"/>
      <c r="L93" s="4"/>
      <c r="M93" s="4"/>
      <c r="N93" s="26"/>
      <c r="O93" s="14" t="str">
        <f t="shared" si="6"/>
        <v/>
      </c>
      <c r="P93" s="14" t="str">
        <f t="shared" si="7"/>
        <v/>
      </c>
      <c r="Q93" s="14" t="str">
        <f t="shared" si="8"/>
        <v/>
      </c>
      <c r="R93" s="15" t="str">
        <f t="shared" si="9"/>
        <v/>
      </c>
      <c r="S93" s="5"/>
      <c r="W93" s="35"/>
    </row>
    <row r="94" spans="1:23" ht="20">
      <c r="A94">
        <v>89</v>
      </c>
      <c r="B94" s="3" t="s">
        <v>17</v>
      </c>
      <c r="C94" s="25"/>
      <c r="D94" s="29"/>
      <c r="J94" s="4"/>
      <c r="K94" s="4"/>
      <c r="L94" s="4"/>
      <c r="M94" s="4"/>
      <c r="N94" s="26"/>
      <c r="O94" s="14" t="str">
        <f t="shared" si="6"/>
        <v/>
      </c>
      <c r="P94" s="14" t="str">
        <f t="shared" si="7"/>
        <v/>
      </c>
      <c r="Q94" s="14" t="str">
        <f t="shared" si="8"/>
        <v/>
      </c>
      <c r="R94" s="15" t="str">
        <f t="shared" si="9"/>
        <v/>
      </c>
      <c r="S94" s="5"/>
      <c r="W94" s="35"/>
    </row>
    <row r="95" spans="1:23" ht="20">
      <c r="A95" s="3">
        <v>90</v>
      </c>
      <c r="B95" s="3" t="s">
        <v>17</v>
      </c>
      <c r="C95" s="25"/>
      <c r="D95" s="29"/>
      <c r="J95" s="4"/>
      <c r="K95" s="4"/>
      <c r="L95" s="4"/>
      <c r="M95" s="4"/>
      <c r="N95" s="26"/>
      <c r="O95" s="14" t="str">
        <f t="shared" si="6"/>
        <v/>
      </c>
      <c r="P95" s="14" t="str">
        <f t="shared" si="7"/>
        <v/>
      </c>
      <c r="Q95" s="14" t="str">
        <f t="shared" si="8"/>
        <v/>
      </c>
      <c r="R95" s="15" t="str">
        <f t="shared" si="9"/>
        <v/>
      </c>
      <c r="S95" s="5"/>
      <c r="W95" s="35"/>
    </row>
    <row r="96" spans="1:23" ht="20">
      <c r="A96">
        <v>91</v>
      </c>
      <c r="B96" s="3" t="s">
        <v>17</v>
      </c>
      <c r="C96" s="25"/>
      <c r="D96" s="29"/>
      <c r="J96" s="4"/>
      <c r="K96" s="4"/>
      <c r="L96" s="4"/>
      <c r="M96" s="4"/>
      <c r="N96" s="26"/>
      <c r="O96" s="14" t="str">
        <f t="shared" si="6"/>
        <v/>
      </c>
      <c r="P96" s="14" t="str">
        <f t="shared" si="7"/>
        <v/>
      </c>
      <c r="Q96" s="14" t="str">
        <f t="shared" si="8"/>
        <v/>
      </c>
      <c r="R96" s="15" t="str">
        <f t="shared" si="9"/>
        <v/>
      </c>
      <c r="S96" s="5"/>
      <c r="W96" s="35"/>
    </row>
    <row r="97" spans="1:23" ht="20">
      <c r="A97" s="3">
        <v>92</v>
      </c>
      <c r="B97" s="3" t="s">
        <v>17</v>
      </c>
      <c r="C97" s="25"/>
      <c r="D97" s="29"/>
      <c r="J97" s="4"/>
      <c r="K97" s="4"/>
      <c r="L97" s="4"/>
      <c r="M97" s="4"/>
      <c r="N97" s="26"/>
      <c r="O97" s="14" t="str">
        <f t="shared" si="6"/>
        <v/>
      </c>
      <c r="P97" s="14" t="str">
        <f t="shared" si="7"/>
        <v/>
      </c>
      <c r="Q97" s="14" t="str">
        <f t="shared" si="8"/>
        <v/>
      </c>
      <c r="R97" s="15" t="str">
        <f t="shared" si="9"/>
        <v/>
      </c>
      <c r="S97" s="5"/>
      <c r="W97" s="35"/>
    </row>
    <row r="98" spans="1:23" ht="20">
      <c r="A98">
        <v>93</v>
      </c>
      <c r="B98" s="3" t="s">
        <v>17</v>
      </c>
      <c r="C98" s="25"/>
      <c r="D98" s="29"/>
      <c r="J98" s="4"/>
      <c r="K98" s="4"/>
      <c r="L98" s="4"/>
      <c r="M98" s="4"/>
      <c r="N98" s="26"/>
      <c r="O98" s="14" t="str">
        <f t="shared" si="6"/>
        <v/>
      </c>
      <c r="P98" s="14" t="str">
        <f t="shared" si="7"/>
        <v/>
      </c>
      <c r="Q98" s="14" t="str">
        <f t="shared" si="8"/>
        <v/>
      </c>
      <c r="R98" s="15" t="str">
        <f t="shared" si="9"/>
        <v/>
      </c>
      <c r="S98" s="5"/>
      <c r="W98" s="35"/>
    </row>
    <row r="99" spans="1:23" ht="20">
      <c r="A99" s="3">
        <v>94</v>
      </c>
      <c r="B99" s="3" t="s">
        <v>17</v>
      </c>
      <c r="C99" s="25"/>
      <c r="D99" s="29"/>
      <c r="J99" s="4"/>
      <c r="K99" s="4"/>
      <c r="L99" s="4"/>
      <c r="M99" s="4"/>
      <c r="N99" s="26"/>
      <c r="O99" s="14" t="str">
        <f t="shared" si="6"/>
        <v/>
      </c>
      <c r="P99" s="14" t="str">
        <f t="shared" si="7"/>
        <v/>
      </c>
      <c r="Q99" s="14" t="str">
        <f t="shared" si="8"/>
        <v/>
      </c>
      <c r="R99" s="15" t="str">
        <f t="shared" si="9"/>
        <v/>
      </c>
      <c r="S99" s="5"/>
      <c r="W99" s="35"/>
    </row>
    <row r="100" spans="1:23" ht="20">
      <c r="A100">
        <v>95</v>
      </c>
      <c r="B100" s="3" t="s">
        <v>17</v>
      </c>
      <c r="C100" s="25"/>
      <c r="D100" s="29"/>
      <c r="J100" s="4"/>
      <c r="K100" s="4"/>
      <c r="L100" s="4"/>
      <c r="M100" s="4"/>
      <c r="N100" s="26"/>
      <c r="O100" s="14" t="str">
        <f t="shared" si="6"/>
        <v/>
      </c>
      <c r="P100" s="14" t="str">
        <f t="shared" si="7"/>
        <v/>
      </c>
      <c r="Q100" s="14" t="str">
        <f t="shared" si="8"/>
        <v/>
      </c>
      <c r="R100" s="15" t="str">
        <f t="shared" si="9"/>
        <v/>
      </c>
      <c r="S100" s="5"/>
      <c r="W100" s="35"/>
    </row>
    <row r="101" spans="1:23" ht="20">
      <c r="A101" s="3">
        <v>96</v>
      </c>
      <c r="B101" s="3" t="s">
        <v>17</v>
      </c>
      <c r="C101" s="25"/>
      <c r="D101" s="29"/>
      <c r="J101" s="4"/>
      <c r="K101" s="4"/>
      <c r="L101" s="4"/>
      <c r="M101" s="4"/>
      <c r="N101" s="26"/>
      <c r="O101" s="14" t="str">
        <f t="shared" si="6"/>
        <v/>
      </c>
      <c r="P101" s="14" t="str">
        <f t="shared" si="7"/>
        <v/>
      </c>
      <c r="Q101" s="14" t="str">
        <f t="shared" si="8"/>
        <v/>
      </c>
      <c r="R101" s="15" t="str">
        <f t="shared" si="9"/>
        <v/>
      </c>
      <c r="S101" s="5"/>
      <c r="W101" s="35"/>
    </row>
    <row r="102" spans="1:23" ht="20">
      <c r="A102">
        <v>97</v>
      </c>
      <c r="B102" s="3" t="s">
        <v>17</v>
      </c>
      <c r="C102" s="25"/>
      <c r="D102" s="29"/>
      <c r="J102" s="4"/>
      <c r="K102" s="4"/>
      <c r="L102" s="4"/>
      <c r="M102" s="4"/>
      <c r="N102" s="26"/>
      <c r="O102" s="14" t="str">
        <f t="shared" si="6"/>
        <v/>
      </c>
      <c r="P102" s="14" t="str">
        <f t="shared" si="7"/>
        <v/>
      </c>
      <c r="Q102" s="14" t="str">
        <f t="shared" si="8"/>
        <v/>
      </c>
      <c r="R102" s="15" t="str">
        <f t="shared" si="9"/>
        <v/>
      </c>
      <c r="S102" s="5"/>
      <c r="W102" s="35"/>
    </row>
    <row r="103" spans="1:23" ht="20">
      <c r="A103" s="3">
        <v>98</v>
      </c>
      <c r="B103" s="3" t="s">
        <v>17</v>
      </c>
      <c r="C103" s="25"/>
      <c r="D103" s="29"/>
      <c r="J103" s="4"/>
      <c r="K103" s="4"/>
      <c r="L103" s="4"/>
      <c r="M103" s="4"/>
      <c r="N103" s="26"/>
      <c r="O103" s="14" t="str">
        <f t="shared" si="6"/>
        <v/>
      </c>
      <c r="P103" s="14" t="str">
        <f t="shared" si="7"/>
        <v/>
      </c>
      <c r="Q103" s="14" t="str">
        <f t="shared" si="8"/>
        <v/>
      </c>
      <c r="R103" s="15" t="str">
        <f t="shared" si="9"/>
        <v/>
      </c>
      <c r="S103" s="5"/>
      <c r="W103" s="35"/>
    </row>
    <row r="104" spans="1:23" ht="20">
      <c r="A104">
        <v>99</v>
      </c>
      <c r="B104" s="3" t="s">
        <v>17</v>
      </c>
      <c r="C104" s="25"/>
      <c r="D104" s="29"/>
      <c r="J104" s="4"/>
      <c r="K104" s="4"/>
      <c r="L104" s="4"/>
      <c r="M104" s="4"/>
      <c r="N104" s="26"/>
      <c r="O104" s="14" t="str">
        <f t="shared" si="6"/>
        <v/>
      </c>
      <c r="P104" s="14" t="str">
        <f t="shared" si="7"/>
        <v/>
      </c>
      <c r="Q104" s="14" t="str">
        <f t="shared" si="8"/>
        <v/>
      </c>
      <c r="R104" s="15" t="str">
        <f t="shared" si="9"/>
        <v/>
      </c>
      <c r="S104" s="5"/>
      <c r="W104" s="35"/>
    </row>
    <row r="105" spans="1:23" ht="20">
      <c r="A105" s="3">
        <v>100</v>
      </c>
      <c r="B105" s="3" t="s">
        <v>17</v>
      </c>
      <c r="C105" s="25"/>
      <c r="D105" s="29"/>
      <c r="J105" s="4"/>
      <c r="K105" s="4"/>
      <c r="L105" s="4"/>
      <c r="M105" s="4"/>
      <c r="N105" s="26"/>
      <c r="O105" s="14" t="str">
        <f t="shared" si="6"/>
        <v/>
      </c>
      <c r="P105" s="14" t="str">
        <f t="shared" si="7"/>
        <v/>
      </c>
      <c r="Q105" s="14" t="str">
        <f t="shared" si="8"/>
        <v/>
      </c>
      <c r="R105" s="15" t="str">
        <f t="shared" si="9"/>
        <v/>
      </c>
      <c r="S105" s="5"/>
      <c r="W105" s="35"/>
    </row>
  </sheetData>
  <phoneticPr fontId="2"/>
  <conditionalFormatting sqref="O5:R25 O40:R105 O38:Q39 R34:R39 O30:R33">
    <cfRule type="containsBlanks" dxfId="10" priority="8">
      <formula>LEN(TRIM(O5))=0</formula>
    </cfRule>
    <cfRule type="cellIs" dxfId="9" priority="9" operator="notBetween">
      <formula>0.05</formula>
      <formula>-0.05</formula>
    </cfRule>
    <cfRule type="cellIs" dxfId="8" priority="10" operator="between">
      <formula>-0.03</formula>
      <formula>-0.05</formula>
    </cfRule>
    <cfRule type="cellIs" dxfId="7" priority="11" operator="between">
      <formula>0.03</formula>
      <formula>0.05</formula>
    </cfRule>
    <cfRule type="cellIs" dxfId="6" priority="12" operator="between">
      <formula>0.03</formula>
      <formula>-0.03</formula>
    </cfRule>
  </conditionalFormatting>
  <conditionalFormatting sqref="N5:N105">
    <cfRule type="cellIs" dxfId="5" priority="7" operator="equal">
      <formula>0</formula>
    </cfRule>
  </conditionalFormatting>
  <conditionalFormatting sqref="O26:R29">
    <cfRule type="cellIs" dxfId="4" priority="3" operator="notBetween">
      <formula>0.05</formula>
      <formula>-0.05</formula>
    </cfRule>
    <cfRule type="cellIs" dxfId="3" priority="4" operator="between">
      <formula>-0.03</formula>
      <formula>-0.05</formula>
    </cfRule>
    <cfRule type="cellIs" dxfId="2" priority="5" operator="between">
      <formula>0.03</formula>
      <formula>0.05</formula>
    </cfRule>
    <cfRule type="cellIs" dxfId="1" priority="6" operator="between">
      <formula>0.03</formula>
      <formula>-0.03</formula>
    </cfRule>
  </conditionalFormatting>
  <conditionalFormatting sqref="O26:R29">
    <cfRule type="containsBlanks" dxfId="0" priority="1">
      <formula>LEN(TRIM(O26))=0</formula>
    </cfRule>
  </conditionalFormatting>
  <dataValidations count="3">
    <dataValidation type="list" allowBlank="1" showInputMessage="1" showErrorMessage="1" sqref="E106:E206">
      <formula1>"通常,追加,なし"</formula1>
    </dataValidation>
    <dataValidation type="list" allowBlank="1" showInputMessage="1" showErrorMessage="1" sqref="B5:B105">
      <formula1>"RealSense,OAK-D-LITE"</formula1>
    </dataValidation>
    <dataValidation type="list" allowBlank="1" showInputMessage="1" showErrorMessage="1" sqref="E5:E30 E32:E33 E38:E105">
      <formula1>"あり,なし(昼),なし(夜),その他"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12" sqref="B12"/>
    </sheetView>
  </sheetViews>
  <sheetFormatPr defaultColWidth="8.83203125" defaultRowHeight="18"/>
  <cols>
    <col min="1" max="2" width="8.6640625" style="38"/>
    <col min="3" max="3" width="13.33203125" bestFit="1" customWidth="1"/>
    <col min="4" max="4" width="13.6640625" customWidth="1"/>
    <col min="5" max="5" width="16.6640625" customWidth="1"/>
  </cols>
  <sheetData>
    <row r="1" spans="1:10">
      <c r="A1" s="38" t="s">
        <v>81</v>
      </c>
    </row>
    <row r="2" spans="1:10" ht="24.5" thickBot="1">
      <c r="D2" s="26"/>
      <c r="E2" s="39" t="s">
        <v>18</v>
      </c>
      <c r="H2" s="26"/>
      <c r="I2" s="39" t="s">
        <v>77</v>
      </c>
    </row>
    <row r="3" spans="1:10" ht="18.5" thickTop="1">
      <c r="A3" s="1" t="s">
        <v>82</v>
      </c>
      <c r="B3" s="1" t="s">
        <v>7</v>
      </c>
      <c r="C3" s="1" t="s">
        <v>91</v>
      </c>
      <c r="D3" s="8" t="s">
        <v>96</v>
      </c>
      <c r="E3" s="1" t="s">
        <v>3</v>
      </c>
      <c r="F3" s="1" t="s">
        <v>4</v>
      </c>
      <c r="G3" s="1" t="s">
        <v>5</v>
      </c>
      <c r="H3" s="8" t="s">
        <v>6</v>
      </c>
      <c r="I3" s="1" t="s">
        <v>98</v>
      </c>
      <c r="J3" s="1" t="s">
        <v>97</v>
      </c>
    </row>
    <row r="4" spans="1:10">
      <c r="A4" s="38">
        <v>51</v>
      </c>
      <c r="C4" s="38" t="s">
        <v>92</v>
      </c>
      <c r="D4" s="26">
        <v>360</v>
      </c>
      <c r="E4" s="4">
        <v>0.10099999999999998</v>
      </c>
      <c r="F4" s="4">
        <v>-1.0729999999999906E-2</v>
      </c>
      <c r="G4" s="4">
        <v>-8.069999999999744E-4</v>
      </c>
      <c r="H4" s="9">
        <v>-8.7800000000004541E-4</v>
      </c>
      <c r="I4" s="37">
        <v>0.21778499999999992</v>
      </c>
      <c r="J4" s="4">
        <f>AVERAGE(ABS(テーブル1[[#This Row],[階段までの距離]]),ABS(テーブル1[[#This Row],[高さ]]),ABS(テーブル1[[#This Row],[奥行]]))</f>
        <v>3.4228333333333333E-2</v>
      </c>
    </row>
    <row r="5" spans="1:10">
      <c r="A5" s="38">
        <v>66</v>
      </c>
      <c r="B5" s="38" t="s">
        <v>90</v>
      </c>
      <c r="C5" s="38" t="s">
        <v>94</v>
      </c>
      <c r="D5" s="26">
        <v>360</v>
      </c>
      <c r="E5" s="4">
        <v>0.10447000000000006</v>
      </c>
      <c r="F5" s="4">
        <v>-9.279999999999955E-3</v>
      </c>
      <c r="G5" s="4">
        <v>-3.1319999999999959E-3</v>
      </c>
      <c r="H5" s="9">
        <v>-7.9060000000000241E-3</v>
      </c>
      <c r="I5" s="37">
        <v>0.25133400000000017</v>
      </c>
      <c r="J5" s="4">
        <f>AVERAGE(ABS(テーブル1[[#This Row],[階段までの距離]]),ABS(テーブル1[[#This Row],[高さ]]),ABS(テーブル1[[#This Row],[奥行]]))</f>
        <v>3.8502666666666692E-2</v>
      </c>
    </row>
    <row r="6" spans="1:10">
      <c r="A6" s="38">
        <v>60</v>
      </c>
      <c r="B6" s="38" t="s">
        <v>84</v>
      </c>
      <c r="C6" s="38" t="s">
        <v>94</v>
      </c>
      <c r="D6" s="26">
        <v>360</v>
      </c>
      <c r="E6" s="4">
        <v>0.10325000000000006</v>
      </c>
      <c r="F6" s="4">
        <v>-8.0700000000000216E-3</v>
      </c>
      <c r="G6" s="4">
        <v>-3.6769999999999858E-3</v>
      </c>
      <c r="H6" s="9">
        <v>-1.004900000000003E-2</v>
      </c>
      <c r="I6" s="37">
        <v>0.2557480000000002</v>
      </c>
      <c r="J6" s="4">
        <f>AVERAGE(ABS(テーブル1[[#This Row],[階段までの距離]]),ABS(テーブル1[[#This Row],[高さ]]),ABS(テーブル1[[#This Row],[奥行]]))</f>
        <v>3.8992000000000027E-2</v>
      </c>
    </row>
    <row r="7" spans="1:10">
      <c r="A7" s="38">
        <v>64</v>
      </c>
      <c r="B7" s="38" t="s">
        <v>88</v>
      </c>
      <c r="C7" s="38" t="s">
        <v>94</v>
      </c>
      <c r="D7" s="26">
        <v>360</v>
      </c>
      <c r="E7" s="4">
        <v>0.10763999999999996</v>
      </c>
      <c r="F7" s="4">
        <v>-7.9299999999999926E-3</v>
      </c>
      <c r="G7" s="4">
        <v>2.6770000000000127E-3</v>
      </c>
      <c r="H7" s="9">
        <v>-1.7334000000000016E-2</v>
      </c>
      <c r="I7" s="37">
        <v>0.28324300000000002</v>
      </c>
      <c r="J7" s="4">
        <f>AVERAGE(ABS(テーブル1[[#This Row],[階段までの距離]]),ABS(テーブル1[[#This Row],[高さ]]),ABS(テーブル1[[#This Row],[奥行]]))</f>
        <v>4.2550333333333329E-2</v>
      </c>
    </row>
    <row r="8" spans="1:10">
      <c r="A8" s="38">
        <v>58</v>
      </c>
      <c r="B8" s="38" t="s">
        <v>30</v>
      </c>
      <c r="C8" s="38" t="s">
        <v>95</v>
      </c>
      <c r="D8" s="26">
        <v>360</v>
      </c>
      <c r="E8" s="4">
        <v>0.12665999999999999</v>
      </c>
      <c r="F8" s="4">
        <v>-4.8599999999998644E-3</v>
      </c>
      <c r="G8" s="4">
        <v>-7.9899999999999416E-4</v>
      </c>
      <c r="H8" s="9">
        <v>-1.6735E-2</v>
      </c>
      <c r="I8" s="37">
        <v>0.31078199999999984</v>
      </c>
      <c r="J8" s="4">
        <f>AVERAGE(ABS(テーブル1[[#This Row],[階段までの距離]]),ABS(テーブル1[[#This Row],[高さ]]),ABS(テーブル1[[#This Row],[奥行]]))</f>
        <v>4.8064666666666665E-2</v>
      </c>
    </row>
    <row r="9" spans="1:10">
      <c r="A9" s="38">
        <v>57</v>
      </c>
      <c r="B9" s="38" t="s">
        <v>30</v>
      </c>
      <c r="C9" s="38" t="s">
        <v>93</v>
      </c>
      <c r="D9" s="26">
        <v>360</v>
      </c>
      <c r="E9" s="4">
        <v>0.12122999999999995</v>
      </c>
      <c r="F9" s="4">
        <v>-3.9969999999999839E-2</v>
      </c>
      <c r="G9" s="4">
        <v>-1.0422999999999988E-2</v>
      </c>
      <c r="H9" s="9">
        <v>-8.79000000000002E-3</v>
      </c>
      <c r="I9" s="37">
        <v>0.34006899999999979</v>
      </c>
      <c r="J9" s="4">
        <f>AVERAGE(ABS(テーブル1[[#This Row],[階段までの距離]]),ABS(テーブル1[[#This Row],[高さ]]),ABS(テーブル1[[#This Row],[奥行]]))</f>
        <v>4.6814333333333319E-2</v>
      </c>
    </row>
    <row r="10" spans="1:10">
      <c r="A10" s="38">
        <v>50</v>
      </c>
      <c r="B10" s="38" t="s">
        <v>30</v>
      </c>
      <c r="C10" s="38" t="s">
        <v>92</v>
      </c>
      <c r="D10" s="26">
        <v>360</v>
      </c>
      <c r="E10" s="36">
        <v>0.11945000000000006</v>
      </c>
      <c r="F10" s="4">
        <v>-4.5299999999999896E-2</v>
      </c>
      <c r="G10" s="4">
        <v>-1.0324E-2</v>
      </c>
      <c r="H10" s="9">
        <v>-9.8739999999999939E-3</v>
      </c>
      <c r="I10" s="37">
        <v>0.34479399999999999</v>
      </c>
      <c r="J10" s="4">
        <f>AVERAGE(ABS(テーブル1[[#This Row],[階段までの距離]]),ABS(テーブル1[[#This Row],[高さ]]),ABS(テーブル1[[#This Row],[奥行]]))</f>
        <v>4.6549333333333352E-2</v>
      </c>
    </row>
    <row r="11" spans="1:10">
      <c r="A11" s="38">
        <v>55</v>
      </c>
      <c r="B11" s="38" t="s">
        <v>30</v>
      </c>
      <c r="C11" s="38" t="s">
        <v>94</v>
      </c>
      <c r="D11" s="26">
        <v>150</v>
      </c>
      <c r="E11" s="4">
        <v>0.12665999999999999</v>
      </c>
      <c r="F11" s="4">
        <v>-3.0489999999999906E-2</v>
      </c>
      <c r="G11" s="4">
        <v>-1.9265999999999978E-2</v>
      </c>
      <c r="H11" s="9">
        <v>-7.7240000000000086E-3</v>
      </c>
      <c r="I11" s="37">
        <v>0.36477999999999983</v>
      </c>
      <c r="J11" s="4">
        <f>AVERAGE(ABS(テーブル1[[#This Row],[階段までの距離]]),ABS(テーブル1[[#This Row],[高さ]]),ABS(テーブル1[[#This Row],[奥行]]))</f>
        <v>5.121666666666666E-2</v>
      </c>
    </row>
    <row r="12" spans="1:10">
      <c r="A12" s="38">
        <v>61</v>
      </c>
      <c r="B12" s="38" t="s">
        <v>85</v>
      </c>
      <c r="C12" s="38" t="s">
        <v>94</v>
      </c>
      <c r="D12" s="26">
        <v>360</v>
      </c>
      <c r="E12" s="4">
        <v>0.12668999999999997</v>
      </c>
      <c r="F12" s="4">
        <v>-1.3020000000000032E-2</v>
      </c>
      <c r="G12" s="4">
        <v>-3.4585999999999978E-2</v>
      </c>
      <c r="H12" s="9">
        <v>1.912999999999998E-3</v>
      </c>
      <c r="I12" s="37">
        <v>0.37589699999999987</v>
      </c>
      <c r="J12" s="4">
        <f>AVERAGE(ABS(テーブル1[[#This Row],[階段までの距離]]),ABS(テーブル1[[#This Row],[高さ]]),ABS(テーブル1[[#This Row],[奥行]]))</f>
        <v>5.4396333333333317E-2</v>
      </c>
    </row>
    <row r="13" spans="1:10">
      <c r="A13" s="38">
        <v>56</v>
      </c>
      <c r="B13" s="38" t="s">
        <v>30</v>
      </c>
      <c r="C13" s="38" t="s">
        <v>94</v>
      </c>
      <c r="D13" s="26">
        <v>0</v>
      </c>
      <c r="E13" s="4">
        <v>0.10044999999999993</v>
      </c>
      <c r="F13" s="4">
        <v>-3.666999999999998E-2</v>
      </c>
      <c r="G13" s="4">
        <v>-3.6009999999999986E-2</v>
      </c>
      <c r="H13" s="9">
        <v>1.0797999999999974E-2</v>
      </c>
      <c r="I13" s="37">
        <v>0.37799399999999972</v>
      </c>
      <c r="J13" s="4">
        <f>AVERAGE(ABS(テーブル1[[#This Row],[階段までの距離]]),ABS(テーブル1[[#This Row],[高さ]]),ABS(テーブル1[[#This Row],[奥行]]))</f>
        <v>4.9085999999999963E-2</v>
      </c>
    </row>
    <row r="14" spans="1:10">
      <c r="A14" s="38">
        <v>65</v>
      </c>
      <c r="B14" s="38" t="s">
        <v>89</v>
      </c>
      <c r="C14" s="38" t="s">
        <v>94</v>
      </c>
      <c r="D14" s="26">
        <v>360</v>
      </c>
      <c r="E14" s="4">
        <v>0.13166999999999995</v>
      </c>
      <c r="F14" s="4">
        <v>-5.3600000000000314E-3</v>
      </c>
      <c r="G14" s="4">
        <v>9.4030000000000225E-3</v>
      </c>
      <c r="H14" s="9">
        <v>-2.7219000000000049E-2</v>
      </c>
      <c r="I14" s="37">
        <v>0.37856600000000012</v>
      </c>
      <c r="J14" s="4">
        <f>AVERAGE(ABS(テーブル1[[#This Row],[階段までの距離]]),ABS(テーブル1[[#This Row],[高さ]]),ABS(テーブル1[[#This Row],[奥行]]))</f>
        <v>5.6097333333333339E-2</v>
      </c>
    </row>
    <row r="15" spans="1:10">
      <c r="A15" s="38">
        <v>53</v>
      </c>
      <c r="C15" s="38" t="s">
        <v>94</v>
      </c>
      <c r="D15" s="26">
        <v>360</v>
      </c>
      <c r="E15" s="4">
        <v>0.13775000000000004</v>
      </c>
      <c r="F15" s="4">
        <v>2.1400000000000308E-3</v>
      </c>
      <c r="G15" s="4">
        <v>6.547000000000025E-3</v>
      </c>
      <c r="H15" s="9">
        <v>-2.770800000000001E-2</v>
      </c>
      <c r="I15" s="37">
        <v>0.38040500000000022</v>
      </c>
      <c r="J15" s="4">
        <f>AVERAGE(ABS(テーブル1[[#This Row],[階段までの距離]]),ABS(テーブル1[[#This Row],[高さ]]),ABS(テーブル1[[#This Row],[奥行]]))</f>
        <v>5.7335000000000025E-2</v>
      </c>
    </row>
    <row r="16" spans="1:10">
      <c r="A16" s="38">
        <v>54</v>
      </c>
      <c r="B16" s="38" t="s">
        <v>30</v>
      </c>
      <c r="C16" s="38" t="s">
        <v>94</v>
      </c>
      <c r="D16" s="26">
        <v>360</v>
      </c>
      <c r="E16" s="4">
        <v>0.1345400000000001</v>
      </c>
      <c r="F16" s="4">
        <v>-3.3159999999999856E-2</v>
      </c>
      <c r="G16" s="4">
        <v>-2.5686999999999988E-2</v>
      </c>
      <c r="H16" s="9">
        <v>-1.4620000000000188E-3</v>
      </c>
      <c r="I16" s="37">
        <v>0.38368700000000006</v>
      </c>
      <c r="J16" s="4">
        <f>AVERAGE(ABS(テーブル1[[#This Row],[階段までの距離]]),ABS(テーブル1[[#This Row],[高さ]]),ABS(テーブル1[[#This Row],[奥行]]))</f>
        <v>5.3896333333333372E-2</v>
      </c>
    </row>
    <row r="17" spans="1:10">
      <c r="A17" s="38">
        <v>62</v>
      </c>
      <c r="B17" s="38" t="s">
        <v>86</v>
      </c>
      <c r="C17" s="38" t="s">
        <v>94</v>
      </c>
      <c r="D17" s="26">
        <v>360</v>
      </c>
      <c r="E17" s="4">
        <v>0.15633999999999992</v>
      </c>
      <c r="F17" s="4">
        <v>-1.0639999999999983E-2</v>
      </c>
      <c r="G17" s="4">
        <v>-1.0903999999999997E-2</v>
      </c>
      <c r="H17" s="9">
        <v>-1.8035000000000023E-2</v>
      </c>
      <c r="I17" s="37">
        <v>0.41013699999999986</v>
      </c>
      <c r="J17" s="4">
        <f>AVERAGE(ABS(テーブル1[[#This Row],[階段までの距離]]),ABS(テーブル1[[#This Row],[高さ]]),ABS(テーブル1[[#This Row],[奥行]]))</f>
        <v>6.175966666666665E-2</v>
      </c>
    </row>
    <row r="18" spans="1:10">
      <c r="A18" s="38">
        <v>63</v>
      </c>
      <c r="B18" s="38" t="s">
        <v>87</v>
      </c>
      <c r="C18" s="38" t="s">
        <v>94</v>
      </c>
      <c r="D18" s="26">
        <v>360</v>
      </c>
      <c r="E18" s="4">
        <v>0.12907000000000002</v>
      </c>
      <c r="F18" s="4">
        <v>-6.3749999999999973E-2</v>
      </c>
      <c r="G18" s="4">
        <v>-2.8156999999999988E-2</v>
      </c>
      <c r="H18" s="9">
        <v>-2.4260000000000392E-3</v>
      </c>
      <c r="I18" s="37">
        <v>0.41363900000000009</v>
      </c>
      <c r="J18" s="4">
        <f>AVERAGE(ABS(テーブル1[[#This Row],[階段までの距離]]),ABS(テーブル1[[#This Row],[高さ]]),ABS(テーブル1[[#This Row],[奥行]]))</f>
        <v>5.3217666666666684E-2</v>
      </c>
    </row>
    <row r="19" spans="1:10">
      <c r="A19" s="38">
        <v>59</v>
      </c>
      <c r="B19" s="38" t="s">
        <v>83</v>
      </c>
      <c r="C19" s="38" t="s">
        <v>94</v>
      </c>
      <c r="D19" s="26">
        <v>360</v>
      </c>
      <c r="E19" s="4">
        <v>0.14734000000000003</v>
      </c>
      <c r="F19" s="4">
        <v>-3.3849999999999936E-2</v>
      </c>
      <c r="G19" s="4">
        <v>-1.4101999999999976E-2</v>
      </c>
      <c r="H19" s="9">
        <v>-1.7771000000000037E-2</v>
      </c>
      <c r="I19" s="37">
        <v>0.42414900000000005</v>
      </c>
      <c r="J19" s="4">
        <f>AVERAGE(ABS(テーブル1[[#This Row],[階段までの距離]]),ABS(テーブル1[[#This Row],[高さ]]),ABS(テーブル1[[#This Row],[奥行]]))</f>
        <v>5.9737666666666682E-2</v>
      </c>
    </row>
    <row r="20" spans="1:10">
      <c r="A20" s="38">
        <v>52</v>
      </c>
      <c r="C20" s="38" t="s">
        <v>93</v>
      </c>
      <c r="D20" s="26">
        <v>360</v>
      </c>
      <c r="E20" s="4">
        <v>0.14264999999999994</v>
      </c>
      <c r="F20" s="4">
        <v>3.0880000000000019E-2</v>
      </c>
      <c r="G20" s="4">
        <v>1.2725000000000014E-2</v>
      </c>
      <c r="H20" s="9">
        <v>-3.4470000000000001E-2</v>
      </c>
      <c r="I20" s="37">
        <v>0.45776499999999998</v>
      </c>
      <c r="J20" s="4">
        <f>AVERAGE(ABS(テーブル1[[#This Row],[階段までの距離]]),ABS(テーブル1[[#This Row],[高さ]]),ABS(テーブル1[[#This Row],[奥行]]))</f>
        <v>6.3281666666666653E-2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研A 6階 上</vt:lpstr>
      <vt:lpstr>研A 6階 下</vt:lpstr>
      <vt:lpstr>外階段</vt:lpstr>
      <vt:lpstr>フィルタ実験 順位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c0119103a1</dc:creator>
  <cp:lastModifiedBy>c0119103a1</cp:lastModifiedBy>
  <dcterms:created xsi:type="dcterms:W3CDTF">2022-12-12T07:07:22Z</dcterms:created>
  <dcterms:modified xsi:type="dcterms:W3CDTF">2023-01-29T09:03:34Z</dcterms:modified>
</cp:coreProperties>
</file>