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" windowWidth="14040" windowHeight="7845"/>
  </bookViews>
  <sheets>
    <sheet name="VBB" sheetId="41" r:id="rId1"/>
    <sheet name="VBL" sheetId="42" r:id="rId2"/>
    <sheet name="Sheet1" sheetId="43" r:id="rId3"/>
  </sheets>
  <definedNames>
    <definedName name="_xlnm._FilterDatabase" localSheetId="0" hidden="1">VBB!$A$17:$W$40</definedName>
    <definedName name="_xlnm._FilterDatabase" localSheetId="1" hidden="1">VBL!$A$17:$W$17</definedName>
    <definedName name="_xlnm.Print_Area" localSheetId="0">VBB!$A$1:$Z$55</definedName>
    <definedName name="_xlnm.Print_Area" localSheetId="1">VBL!$A$1:$Y$30</definedName>
    <definedName name="_xlnm.Print_Titles" localSheetId="0">VBB!$16:$17</definedName>
    <definedName name="_xlnm.Print_Titles" localSheetId="1">VBL!$16:$17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1" i="41"/>
  <c r="T51"/>
  <c r="U49"/>
  <c r="T49"/>
  <c r="U47"/>
  <c r="T47"/>
  <c r="U45"/>
  <c r="T45"/>
  <c r="U43"/>
  <c r="T43"/>
  <c r="U41"/>
  <c r="T41"/>
  <c r="U39"/>
  <c r="T39"/>
  <c r="U37"/>
  <c r="T37"/>
  <c r="U34"/>
  <c r="T34"/>
  <c r="U32"/>
  <c r="T32"/>
  <c r="U30"/>
  <c r="T30"/>
  <c r="U28"/>
  <c r="T28"/>
  <c r="U26"/>
  <c r="T26"/>
  <c r="U24"/>
  <c r="T24"/>
  <c r="U22"/>
  <c r="T22"/>
  <c r="U20"/>
  <c r="T20"/>
  <c r="U18"/>
  <c r="T18"/>
  <c r="E13"/>
  <c r="T50" s="1"/>
  <c r="E12"/>
  <c r="E12" i="43"/>
  <c r="E13" s="1"/>
  <c r="E12" i="42"/>
  <c r="E13" s="1"/>
  <c r="U19" i="41" l="1"/>
  <c r="U21"/>
  <c r="U23"/>
  <c r="U25"/>
  <c r="U27"/>
  <c r="U29"/>
  <c r="U31"/>
  <c r="U33"/>
  <c r="U35"/>
  <c r="U38"/>
  <c r="U40"/>
  <c r="U42"/>
  <c r="U44"/>
  <c r="U46"/>
  <c r="U48"/>
  <c r="U50"/>
  <c r="T19"/>
  <c r="T21"/>
  <c r="T23"/>
  <c r="T25"/>
  <c r="T27"/>
  <c r="T29"/>
  <c r="T31"/>
  <c r="T33"/>
  <c r="T35"/>
  <c r="T38"/>
  <c r="T40"/>
  <c r="T42"/>
  <c r="T44"/>
  <c r="T46"/>
  <c r="T48"/>
  <c r="T36" i="43"/>
  <c r="T33"/>
  <c r="T22"/>
  <c r="T35"/>
  <c r="T24"/>
  <c r="T37"/>
  <c r="T29"/>
  <c r="T18"/>
  <c r="T31"/>
  <c r="T20"/>
  <c r="U21"/>
  <c r="U28"/>
  <c r="U30"/>
  <c r="U34"/>
  <c r="T19"/>
  <c r="T21"/>
  <c r="T28"/>
  <c r="T30"/>
  <c r="T32"/>
  <c r="T34"/>
  <c r="U18"/>
  <c r="U20"/>
  <c r="U22"/>
  <c r="U24"/>
  <c r="U29"/>
  <c r="U31"/>
  <c r="U33"/>
  <c r="U35"/>
  <c r="U37"/>
  <c r="U19"/>
  <c r="U23"/>
  <c r="U32"/>
  <c r="U36"/>
  <c r="T23"/>
  <c r="U26" i="42"/>
  <c r="U25"/>
  <c r="U24"/>
  <c r="U23"/>
  <c r="U22"/>
  <c r="U21"/>
  <c r="T26"/>
  <c r="T25"/>
  <c r="T24"/>
  <c r="T23"/>
  <c r="T22"/>
  <c r="T21"/>
</calcChain>
</file>

<file path=xl/sharedStrings.xml><?xml version="1.0" encoding="utf-8"?>
<sst xmlns="http://schemas.openxmlformats.org/spreadsheetml/2006/main" count="704" uniqueCount="123">
  <si>
    <t>Deliver to Customer / vận chuyển cho đại lý</t>
  </si>
  <si>
    <t>current / hiện tại</t>
  </si>
  <si>
    <t>allocations</t>
  </si>
  <si>
    <t>1way quote / Chào giá cước 1 chiều (unit price)</t>
  </si>
  <si>
    <t>2way quote / Chào giá cước 2 chiều (unit price)</t>
  </si>
  <si>
    <t>forecast trips 1way 2015 / dự báo số chuyếnhàng 1 chiều trong năm 2015</t>
  </si>
  <si>
    <t>forecast trips 2way 2015 / dự báo số chuyến hàng 2 chiều trong năm 2015</t>
  </si>
  <si>
    <t>Distance Contracted 1 way per TRIP [km] / Khoảng cách  mỗi chuyến hàng 1 chiều [km]</t>
  </si>
  <si>
    <t>Region / vùng bán hàng</t>
  </si>
  <si>
    <t>Province / tỉnh</t>
  </si>
  <si>
    <t>Address / địa chỉ</t>
  </si>
  <si>
    <t>Destination code / mã điểm đến</t>
  </si>
  <si>
    <t>Destination Name / tên điểm đến</t>
  </si>
  <si>
    <t>Shipment Purpose / mục đích chuyến hàng</t>
  </si>
  <si>
    <t>Truck size / kích thước xe (trọng tải xe)</t>
  </si>
  <si>
    <t>current or potential / hiện tại hoặc tiềm năng</t>
  </si>
  <si>
    <t>Origin Name / tên địa điểm xuất phát</t>
  </si>
  <si>
    <t>Origin code / mã địa điểm xuất phát</t>
  </si>
  <si>
    <t>supplier</t>
  </si>
  <si>
    <t>[rows] \ [columns]</t>
  </si>
  <si>
    <t>service package</t>
  </si>
  <si>
    <t>matrix</t>
  </si>
  <si>
    <t>10 T</t>
  </si>
  <si>
    <t>10 Ton</t>
  </si>
  <si>
    <t>14 T</t>
  </si>
  <si>
    <t>14 Ton</t>
  </si>
  <si>
    <t>11 T</t>
  </si>
  <si>
    <t>11 Ton</t>
  </si>
  <si>
    <t>E1</t>
  </si>
  <si>
    <t>Lâm Đồng</t>
  </si>
  <si>
    <t>09 Phan Đăng Lưu, Đức Trọng, Lâm Đồng</t>
  </si>
  <si>
    <t>LP2 (D ) - Thanh Thuy Private Co. (Kho 2)</t>
  </si>
  <si>
    <t>HCMC</t>
  </si>
  <si>
    <t>TP. Hồ Chí Minh</t>
  </si>
  <si>
    <t>Kho Hóc Môn</t>
  </si>
  <si>
    <t>VBL - Kho Hóc Môn</t>
  </si>
  <si>
    <t>E2</t>
  </si>
  <si>
    <t>Bình Dương</t>
  </si>
  <si>
    <t>90A Ly Thuong Kiet, P14, Q10</t>
  </si>
  <si>
    <t>P141 - Cty TNHH Dau Tu Phat Trien Hien Phat</t>
  </si>
  <si>
    <t>84/2 đường TTH 21, Phường Tân Thới Hiệp Quận 12, TP.HCM</t>
  </si>
  <si>
    <t>P446 - Cty TNHH TM DV Hồng Quý</t>
  </si>
  <si>
    <t>SO6- SG Coop Song Than</t>
  </si>
  <si>
    <t>B51 Nam Do, S7, Phu My Hung, Q7</t>
  </si>
  <si>
    <t>P141 - DNTNTM Hien Phat - Q7</t>
  </si>
  <si>
    <t>KCN Song Than</t>
  </si>
  <si>
    <t>DUONG SO 5-7 P. TAN.. Q.7</t>
  </si>
  <si>
    <t>S02 - CTy TNHH TMDV Dong Hung</t>
  </si>
  <si>
    <t>27 T</t>
  </si>
  <si>
    <t>27 Ton</t>
  </si>
  <si>
    <t>29 T</t>
  </si>
  <si>
    <t>29 Ton</t>
  </si>
  <si>
    <t xml:space="preserve">Corporation Hoang Nguyen/OOO Công Ty Cổ Phần Hoàng Nguyễn  </t>
  </si>
  <si>
    <t>Total Volume Current lanes 1way + 2 way per year (indicative only  - non-binding from Heineken side)</t>
  </si>
  <si>
    <r>
      <t xml:space="preserve">Annex 2A - Tariffs Allocated Current Lanes </t>
    </r>
    <r>
      <rPr>
        <sz val="10"/>
        <color theme="1"/>
        <rFont val="Calibri"/>
        <family val="2"/>
        <scheme val="minor"/>
      </rPr>
      <t>(subject to changes)</t>
    </r>
  </si>
  <si>
    <t>Additional lanes</t>
  </si>
  <si>
    <t>VBL - Kho Gemadept</t>
  </si>
  <si>
    <t>VBL - Kho Quảng Nam</t>
  </si>
  <si>
    <t>VBL - Kho Tiền Giang</t>
  </si>
  <si>
    <t>22</t>
  </si>
  <si>
    <t>Kho Gemadept</t>
  </si>
  <si>
    <t>Kho Quảng Nam</t>
  </si>
  <si>
    <t>Kho Tiền Giang</t>
  </si>
  <si>
    <t>Kho Đà Nẵng</t>
  </si>
  <si>
    <t>P75 (D) - DNTN TM Tân Hiển (kho mới)</t>
  </si>
  <si>
    <t>Kho Cộng Hòa</t>
  </si>
  <si>
    <t>KCN Hòa Khánh, Liên Chiểu</t>
  </si>
  <si>
    <t>Đà Nẵng</t>
  </si>
  <si>
    <t>KCN Điện Nam, Điện Ngọc</t>
  </si>
  <si>
    <t>Quảng Nam</t>
  </si>
  <si>
    <t>Xã Bình Đức, huyện Châu Thành, Tiền Giang</t>
  </si>
  <si>
    <t>Tiền Giang</t>
  </si>
  <si>
    <t>180/24 Lý Thánh Tông, P.Hiệp Tân, Q.Tân Phú</t>
  </si>
  <si>
    <t>170 Lê Văn Khương, P. Thới An, Q.12, TP. HCM</t>
  </si>
  <si>
    <t>D23 Cộng hòa, P.13, Q. Tân Bình, TP.HCM</t>
  </si>
  <si>
    <t>REQUEST FOR APPROVAL ADJUSTING TRANSPORT FREIGHT DUE TO FUEL PRICE DECREASE</t>
  </si>
  <si>
    <t xml:space="preserve">Decreasing fuel date: </t>
  </si>
  <si>
    <t xml:space="preserve">Effective date: </t>
  </si>
  <si>
    <t xml:space="preserve">Old basic price (VND/L): </t>
  </si>
  <si>
    <t xml:space="preserve">New price (VND/L): </t>
  </si>
  <si>
    <t>DO adjusted:</t>
  </si>
  <si>
    <t>Transportation adjusted:</t>
  </si>
  <si>
    <t>Transporter: HOANG NGUYEN</t>
  </si>
  <si>
    <t>Contract No.: 0111/15/VBB</t>
  </si>
  <si>
    <t>Current price (VND)</t>
  </si>
  <si>
    <t>New price (VND)</t>
  </si>
  <si>
    <t>C4</t>
  </si>
  <si>
    <t>C1</t>
  </si>
  <si>
    <t>S2</t>
  </si>
  <si>
    <t>Contract No.: 0383/15/VBL</t>
  </si>
  <si>
    <t>Inter-unit / Inter-vận chuyển nội bộ</t>
  </si>
  <si>
    <t>15 Ton</t>
  </si>
  <si>
    <t>P75 - DNTN Thương Mại và Dịch Vụ Tuyết Oanh</t>
  </si>
  <si>
    <t>P139 - Cty TNHH TM Hoang Gia Khang</t>
  </si>
  <si>
    <t>P34-Cty TNHH Hoang Thao My</t>
  </si>
  <si>
    <t>271/12 Trịnh Đình Trọng,P. Hòa Thạnh, Q.Tân Phú</t>
  </si>
  <si>
    <t>69-71 Chế Lan Viên, Tây Thạnh - Tân Phú</t>
  </si>
  <si>
    <t>19 Nguyễn Biểu, P.1, Q.5 TPHCM.</t>
  </si>
  <si>
    <t>XÁC NHẬN CỦA CTY TNHH NHÀ MÁY BIA VN</t>
  </si>
  <si>
    <t>XÁC NHẬN CỦA CTY CP HOÀNG NGUYỄN</t>
  </si>
  <si>
    <t>VĨ ĐỘ</t>
  </si>
  <si>
    <t>KINH ĐỘ</t>
  </si>
  <si>
    <t xml:space="preserve">VĨ ĐỘ </t>
  </si>
  <si>
    <t xml:space="preserve">KINH ĐỘ </t>
  </si>
  <si>
    <t xml:space="preserve">Increasing fuel date: </t>
  </si>
  <si>
    <t>REQUEST FOR APPROVAL ADJUSTING TRANSPORT FREIGHT DUE TO FUEL PRICE INCREASE</t>
  </si>
  <si>
    <t>16 Ton</t>
  </si>
  <si>
    <t>P182 - Cty TNHH MTV Lê Bá Đạt</t>
  </si>
  <si>
    <t>135 Tân Sơn, P.15, Q.Tân Bình</t>
  </si>
  <si>
    <t>VBL - Kho Vĩnh Lộc</t>
  </si>
  <si>
    <t>Kho Vĩnh Lộc</t>
  </si>
  <si>
    <t>Note</t>
  </si>
  <si>
    <t>Central Point</t>
  </si>
  <si>
    <t>XÁC NHẬN CỦA CTY TNHH NHÀ MÁY BIA HEINEKEN VN</t>
  </si>
  <si>
    <t>10</t>
  </si>
  <si>
    <t>11</t>
  </si>
  <si>
    <t>14</t>
  </si>
  <si>
    <t>27</t>
  </si>
  <si>
    <t>29</t>
  </si>
  <si>
    <t>22 Ton</t>
  </si>
  <si>
    <t>24 Ton</t>
  </si>
  <si>
    <t>Return RPM to Hoc Mon</t>
  </si>
  <si>
    <t>E4</t>
  </si>
</sst>
</file>

<file path=xl/styles.xml><?xml version="1.0" encoding="utf-8"?>
<styleSheet xmlns="http://schemas.openxmlformats.org/spreadsheetml/2006/main">
  <numFmts count="7">
    <numFmt numFmtId="164" formatCode="_-* #,##0.00_-;\-* #,##0.00_-;_-* &quot;-&quot;??_-;_-@_-"/>
    <numFmt numFmtId="165" formatCode="#,##0\ &quot;VND&quot;"/>
    <numFmt numFmtId="166" formatCode="#,##0\ &quot;%&quot;"/>
    <numFmt numFmtId="167" formatCode="_-* #,##0_-;\-* #,##0_-;_-* &quot;-&quot;??_-;_-@_-"/>
    <numFmt numFmtId="168" formatCode="_(* #,##0_);_(* \(#,##0\);_(* &quot;-&quot;??_);_(@_)"/>
    <numFmt numFmtId="169" formatCode="[$-409]d\-mmm\-yy;@"/>
    <numFmt numFmtId="170" formatCode="0.00000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49" fontId="3" fillId="0" borderId="1" xfId="0" applyNumberFormat="1" applyFont="1" applyFill="1" applyBorder="1" applyAlignment="1" applyProtection="1">
      <alignment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vertical="center"/>
    </xf>
    <xf numFmtId="165" fontId="3" fillId="0" borderId="1" xfId="0" applyNumberFormat="1" applyFont="1" applyFill="1" applyBorder="1" applyAlignment="1" applyProtection="1">
      <alignment vertical="center"/>
    </xf>
    <xf numFmtId="166" fontId="3" fillId="0" borderId="1" xfId="0" applyNumberFormat="1" applyFont="1" applyFill="1" applyBorder="1" applyAlignment="1" applyProtection="1">
      <alignment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5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right"/>
    </xf>
    <xf numFmtId="168" fontId="0" fillId="0" borderId="1" xfId="0" applyNumberFormat="1" applyBorder="1"/>
    <xf numFmtId="3" fontId="0" fillId="0" borderId="1" xfId="0" applyNumberFormat="1" applyBorder="1"/>
    <xf numFmtId="0" fontId="0" fillId="0" borderId="1" xfId="0" applyBorder="1" applyAlignment="1">
      <alignment horizontal="center"/>
    </xf>
    <xf numFmtId="49" fontId="2" fillId="2" borderId="1" xfId="0" applyNumberFormat="1" applyFont="1" applyFill="1" applyBorder="1" applyAlignment="1" applyProtection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/>
    <xf numFmtId="0" fontId="8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68" fontId="0" fillId="0" borderId="0" xfId="2" applyNumberFormat="1" applyFont="1" applyFill="1" applyAlignment="1">
      <alignment vertical="center"/>
    </xf>
    <xf numFmtId="168" fontId="7" fillId="0" borderId="0" xfId="2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right" vertical="center"/>
    </xf>
    <xf numFmtId="169" fontId="7" fillId="0" borderId="0" xfId="0" applyNumberFormat="1" applyFont="1" applyFill="1" applyAlignment="1">
      <alignment horizontal="left"/>
    </xf>
    <xf numFmtId="167" fontId="7" fillId="0" borderId="0" xfId="2" applyNumberFormat="1" applyFont="1" applyFill="1" applyAlignment="1">
      <alignment vertical="center"/>
    </xf>
    <xf numFmtId="10" fontId="7" fillId="0" borderId="0" xfId="3" applyNumberFormat="1" applyFont="1" applyFill="1" applyAlignment="1">
      <alignment horizontal="left" vertical="center"/>
    </xf>
    <xf numFmtId="165" fontId="10" fillId="0" borderId="1" xfId="0" applyNumberFormat="1" applyFont="1" applyFill="1" applyBorder="1" applyAlignment="1" applyProtection="1">
      <alignment vertical="center"/>
    </xf>
    <xf numFmtId="0" fontId="7" fillId="0" borderId="0" xfId="0" applyFont="1"/>
    <xf numFmtId="49" fontId="10" fillId="0" borderId="0" xfId="0" applyNumberFormat="1" applyFont="1" applyFill="1" applyBorder="1" applyAlignment="1" applyProtection="1">
      <alignment vertical="center"/>
    </xf>
    <xf numFmtId="0" fontId="8" fillId="0" borderId="0" xfId="0" applyFont="1" applyFill="1" applyAlignment="1">
      <alignment horizontal="left" vertical="center"/>
    </xf>
    <xf numFmtId="49" fontId="2" fillId="2" borderId="2" xfId="0" applyNumberFormat="1" applyFont="1" applyFill="1" applyBorder="1" applyAlignment="1" applyProtection="1">
      <alignment horizontal="center" vertical="top" wrapText="1"/>
    </xf>
    <xf numFmtId="0" fontId="11" fillId="0" borderId="1" xfId="0" applyFont="1" applyBorder="1"/>
    <xf numFmtId="170" fontId="0" fillId="0" borderId="1" xfId="0" applyNumberFormat="1" applyBorder="1"/>
    <xf numFmtId="49" fontId="1" fillId="0" borderId="1" xfId="0" applyNumberFormat="1" applyFont="1" applyFill="1" applyBorder="1" applyAlignment="1" applyProtection="1">
      <alignment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168" fontId="0" fillId="0" borderId="0" xfId="0" applyNumberFormat="1" applyBorder="1"/>
    <xf numFmtId="165" fontId="10" fillId="0" borderId="0" xfId="0" applyNumberFormat="1" applyFont="1" applyFill="1" applyBorder="1" applyAlignment="1" applyProtection="1">
      <alignment vertical="center"/>
    </xf>
    <xf numFmtId="167" fontId="0" fillId="0" borderId="0" xfId="2" applyNumberFormat="1" applyFont="1" applyFill="1" applyBorder="1"/>
    <xf numFmtId="167" fontId="0" fillId="0" borderId="0" xfId="2" applyNumberFormat="1" applyFont="1" applyFill="1" applyAlignment="1">
      <alignment vertical="center"/>
    </xf>
    <xf numFmtId="167" fontId="0" fillId="0" borderId="0" xfId="2" applyNumberFormat="1" applyFont="1" applyBorder="1"/>
    <xf numFmtId="167" fontId="0" fillId="0" borderId="0" xfId="2" applyNumberFormat="1" applyFont="1" applyBorder="1" applyAlignment="1">
      <alignment vertical="top" wrapText="1"/>
    </xf>
    <xf numFmtId="49" fontId="1" fillId="0" borderId="0" xfId="0" applyNumberFormat="1" applyFont="1" applyFill="1" applyBorder="1" applyAlignment="1" applyProtection="1">
      <alignment vertical="center"/>
    </xf>
    <xf numFmtId="170" fontId="0" fillId="0" borderId="2" xfId="0" applyNumberFormat="1" applyBorder="1"/>
    <xf numFmtId="0" fontId="11" fillId="0" borderId="2" xfId="0" applyFont="1" applyBorder="1"/>
    <xf numFmtId="0" fontId="0" fillId="0" borderId="2" xfId="0" applyBorder="1"/>
    <xf numFmtId="167" fontId="0" fillId="0" borderId="1" xfId="2" applyNumberFormat="1" applyFont="1" applyBorder="1"/>
    <xf numFmtId="167" fontId="7" fillId="0" borderId="1" xfId="2" applyNumberFormat="1" applyFont="1" applyBorder="1"/>
    <xf numFmtId="0" fontId="0" fillId="0" borderId="1" xfId="0" applyBorder="1" applyAlignment="1">
      <alignment horizontal="left"/>
    </xf>
    <xf numFmtId="165" fontId="10" fillId="5" borderId="1" xfId="0" applyNumberFormat="1" applyFont="1" applyFill="1" applyBorder="1" applyAlignment="1" applyProtection="1">
      <alignment vertical="center"/>
    </xf>
    <xf numFmtId="0" fontId="8" fillId="0" borderId="0" xfId="0" applyFont="1" applyFill="1" applyAlignment="1">
      <alignment horizontal="left" vertical="center"/>
    </xf>
    <xf numFmtId="167" fontId="7" fillId="4" borderId="3" xfId="2" applyNumberFormat="1" applyFont="1" applyFill="1" applyBorder="1" applyAlignment="1">
      <alignment horizontal="center" vertical="center"/>
    </xf>
    <xf numFmtId="167" fontId="7" fillId="4" borderId="4" xfId="2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168" fontId="7" fillId="4" borderId="1" xfId="2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7" fontId="0" fillId="0" borderId="0" xfId="2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vertical="center"/>
    </xf>
    <xf numFmtId="165" fontId="1" fillId="0" borderId="1" xfId="0" applyNumberFormat="1" applyFont="1" applyFill="1" applyBorder="1" applyAlignment="1" applyProtection="1">
      <alignment vertical="center"/>
    </xf>
    <xf numFmtId="166" fontId="1" fillId="0" borderId="1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167" fontId="0" fillId="0" borderId="0" xfId="0" applyNumberFormat="1" applyBorder="1"/>
    <xf numFmtId="0" fontId="0" fillId="0" borderId="1" xfId="0" applyBorder="1" applyAlignment="1">
      <alignment horizontal="center" vertical="center"/>
    </xf>
    <xf numFmtId="166" fontId="1" fillId="0" borderId="0" xfId="0" applyNumberFormat="1" applyFont="1" applyFill="1" applyBorder="1" applyAlignment="1" applyProtection="1">
      <alignment vertical="center"/>
    </xf>
    <xf numFmtId="0" fontId="0" fillId="5" borderId="1" xfId="0" applyFill="1" applyBorder="1"/>
  </cellXfs>
  <cellStyles count="4">
    <cellStyle name="Comma" xfId="2" builtinId="3"/>
    <cellStyle name="Normal" xfId="0" builtinId="0"/>
    <cellStyle name="Percent" xfId="3" builtinId="5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3"/>
  <sheetViews>
    <sheetView tabSelected="1" zoomScale="90" zoomScaleNormal="90" workbookViewId="0">
      <pane xSplit="4" ySplit="17" topLeftCell="E18" activePane="bottomRight" state="frozen"/>
      <selection pane="topRight" activeCell="E1" sqref="E1"/>
      <selection pane="bottomLeft" activeCell="A2" sqref="A2"/>
      <selection pane="bottomRight" activeCell="M4" sqref="M4"/>
    </sheetView>
  </sheetViews>
  <sheetFormatPr defaultColWidth="11.42578125" defaultRowHeight="15"/>
  <cols>
    <col min="1" max="1" width="17.140625" customWidth="1"/>
    <col min="2" max="2" width="7" style="1" bestFit="1" customWidth="1"/>
    <col min="3" max="3" width="6" style="1" customWidth="1"/>
    <col min="4" max="4" width="23.7109375" customWidth="1"/>
    <col min="5" max="5" width="12.5703125" style="1" bestFit="1" customWidth="1"/>
    <col min="6" max="6" width="13.28515625" customWidth="1"/>
    <col min="7" max="7" width="14.5703125" customWidth="1"/>
    <col min="8" max="8" width="7" style="1" customWidth="1"/>
    <col min="9" max="9" width="14.85546875" customWidth="1"/>
    <col min="10" max="10" width="33" customWidth="1"/>
    <col min="11" max="11" width="12.7109375" customWidth="1"/>
    <col min="12" max="12" width="30.85546875" customWidth="1"/>
    <col min="13" max="13" width="15.28515625" customWidth="1"/>
    <col min="14" max="14" width="6.85546875" customWidth="1"/>
    <col min="15" max="15" width="12.5703125" customWidth="1"/>
    <col min="16" max="16" width="8.42578125" customWidth="1"/>
    <col min="17" max="17" width="8.140625" customWidth="1"/>
    <col min="18" max="19" width="14.42578125" customWidth="1"/>
    <col min="20" max="20" width="16.7109375" customWidth="1"/>
    <col min="21" max="21" width="15.85546875" customWidth="1"/>
    <col min="22" max="22" width="8.7109375" hidden="1" customWidth="1"/>
    <col min="23" max="23" width="16.7109375" hidden="1" customWidth="1"/>
    <col min="24" max="25" width="12.28515625" style="10" hidden="1" customWidth="1"/>
    <col min="26" max="26" width="24.140625" style="48" bestFit="1" customWidth="1"/>
    <col min="27" max="27" width="11.42578125" style="48"/>
    <col min="28" max="16384" width="11.42578125" style="10"/>
  </cols>
  <sheetData>
    <row r="1" spans="1:27" s="22" customFormat="1">
      <c r="A1" s="20"/>
      <c r="B1" s="21"/>
      <c r="C1" s="21"/>
      <c r="D1" s="20"/>
      <c r="E1" s="21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Z1" s="46"/>
      <c r="AA1" s="46"/>
    </row>
    <row r="2" spans="1:27" s="22" customFormat="1">
      <c r="A2" s="20"/>
      <c r="B2" s="21"/>
      <c r="C2" s="21"/>
      <c r="D2" s="20"/>
      <c r="E2" s="21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Z2" s="46"/>
      <c r="AA2" s="46"/>
    </row>
    <row r="3" spans="1:27" s="70" customFormat="1" ht="26.25">
      <c r="A3" s="61" t="s">
        <v>105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58"/>
      <c r="Q3" s="58"/>
      <c r="R3" s="58"/>
      <c r="S3" s="58"/>
      <c r="T3" s="58"/>
      <c r="U3" s="58"/>
      <c r="V3" s="24"/>
      <c r="W3" s="24"/>
      <c r="X3" s="24"/>
      <c r="Y3" s="24"/>
      <c r="Z3" s="47"/>
      <c r="AA3" s="69"/>
    </row>
    <row r="4" spans="1:27" s="70" customFormat="1">
      <c r="A4" s="25"/>
      <c r="B4" s="24"/>
      <c r="C4" s="24"/>
      <c r="D4" s="24"/>
      <c r="E4" s="24"/>
      <c r="F4" s="27"/>
      <c r="G4" s="27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47"/>
      <c r="AA4" s="69"/>
    </row>
    <row r="5" spans="1:27" s="70" customFormat="1" ht="19.5">
      <c r="A5" s="25"/>
      <c r="B5" s="24"/>
      <c r="C5" s="24"/>
      <c r="D5" s="28" t="s">
        <v>82</v>
      </c>
      <c r="E5" s="29"/>
      <c r="F5" s="27"/>
      <c r="G5" s="27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47"/>
      <c r="AA5" s="69"/>
    </row>
    <row r="6" spans="1:27" s="70" customFormat="1">
      <c r="A6" s="25"/>
      <c r="B6" s="24"/>
      <c r="C6" s="24"/>
      <c r="D6" s="29" t="s">
        <v>83</v>
      </c>
      <c r="E6" s="29"/>
      <c r="F6" s="27"/>
      <c r="G6" s="27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47"/>
      <c r="AA6" s="69"/>
    </row>
    <row r="7" spans="1:27" s="70" customFormat="1">
      <c r="A7" s="25"/>
      <c r="B7" s="24"/>
      <c r="C7" s="24"/>
      <c r="D7" s="29"/>
      <c r="E7" s="29"/>
      <c r="F7" s="27"/>
      <c r="G7" s="27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47"/>
      <c r="AA7" s="69"/>
    </row>
    <row r="8" spans="1:27" s="70" customFormat="1" ht="17.45" customHeight="1">
      <c r="A8" s="25"/>
      <c r="B8" s="24"/>
      <c r="C8" s="24"/>
      <c r="D8" s="30" t="s">
        <v>104</v>
      </c>
      <c r="E8" s="31">
        <v>42663</v>
      </c>
      <c r="F8" s="27"/>
      <c r="G8" s="27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47"/>
      <c r="AA8" s="69"/>
    </row>
    <row r="9" spans="1:27" s="70" customFormat="1" ht="17.45" customHeight="1">
      <c r="A9" s="25"/>
      <c r="B9" s="24"/>
      <c r="C9" s="24"/>
      <c r="D9" s="30" t="s">
        <v>77</v>
      </c>
      <c r="E9" s="31">
        <v>42664</v>
      </c>
      <c r="F9" s="27"/>
      <c r="G9" s="27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47"/>
      <c r="AA9" s="69"/>
    </row>
    <row r="10" spans="1:27" s="70" customFormat="1">
      <c r="A10" s="25"/>
      <c r="B10" s="24"/>
      <c r="C10" s="24"/>
      <c r="D10" s="30" t="s">
        <v>78</v>
      </c>
      <c r="E10" s="32">
        <v>11900</v>
      </c>
      <c r="F10" s="27"/>
      <c r="G10" s="27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47"/>
      <c r="AA10" s="69"/>
    </row>
    <row r="11" spans="1:27" s="70" customFormat="1">
      <c r="A11" s="25"/>
      <c r="B11" s="24"/>
      <c r="C11" s="24"/>
      <c r="D11" s="30" t="s">
        <v>79</v>
      </c>
      <c r="E11" s="32">
        <v>13020</v>
      </c>
      <c r="F11" s="27"/>
      <c r="G11" s="27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47"/>
      <c r="AA11" s="69"/>
    </row>
    <row r="12" spans="1:27" s="70" customFormat="1">
      <c r="A12" s="25"/>
      <c r="B12" s="24"/>
      <c r="C12" s="24"/>
      <c r="D12" s="30" t="s">
        <v>80</v>
      </c>
      <c r="E12" s="33">
        <f>(E11-E10)/E10</f>
        <v>9.4117647058823528E-2</v>
      </c>
      <c r="F12" s="27"/>
      <c r="G12" s="27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47"/>
      <c r="AA12" s="69"/>
    </row>
    <row r="13" spans="1:27" s="70" customFormat="1">
      <c r="A13" s="25"/>
      <c r="B13" s="24"/>
      <c r="C13" s="24"/>
      <c r="D13" s="30" t="s">
        <v>81</v>
      </c>
      <c r="E13" s="33">
        <f>E12*0.3</f>
        <v>2.8235294117647056E-2</v>
      </c>
      <c r="F13" s="27"/>
      <c r="G13" s="27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47"/>
      <c r="AA13" s="69"/>
    </row>
    <row r="14" spans="1:27" s="70" customFormat="1">
      <c r="A14" s="25"/>
      <c r="B14" s="24"/>
      <c r="C14" s="24"/>
      <c r="D14" s="30"/>
      <c r="E14" s="33"/>
      <c r="F14" s="27"/>
      <c r="G14" s="27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47"/>
      <c r="AA14" s="69"/>
    </row>
    <row r="15" spans="1:27" s="70" customFormat="1">
      <c r="A15" s="25"/>
      <c r="B15" s="24"/>
      <c r="C15" s="24"/>
      <c r="D15" s="30"/>
      <c r="E15" s="33"/>
      <c r="F15" s="27"/>
      <c r="G15" s="27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47"/>
      <c r="AA15" s="69"/>
    </row>
    <row r="16" spans="1:27" ht="23.25">
      <c r="A16" s="11" t="s">
        <v>54</v>
      </c>
      <c r="B16" s="12"/>
      <c r="C16" s="12"/>
      <c r="D16" s="13"/>
      <c r="E16" s="12"/>
      <c r="F16" s="13"/>
      <c r="G16" s="13"/>
      <c r="H16" s="12"/>
      <c r="I16" s="13"/>
      <c r="J16" s="13"/>
      <c r="K16" s="13"/>
      <c r="L16" s="13"/>
      <c r="M16" s="13"/>
      <c r="N16" s="13"/>
      <c r="O16" s="13"/>
      <c r="P16" s="13"/>
      <c r="Q16" s="13"/>
      <c r="R16" s="62" t="s">
        <v>84</v>
      </c>
      <c r="S16" s="62"/>
      <c r="T16" s="62" t="s">
        <v>85</v>
      </c>
      <c r="U16" s="62"/>
      <c r="V16" s="13"/>
      <c r="W16" s="13"/>
      <c r="X16" s="63" t="s">
        <v>102</v>
      </c>
      <c r="Y16" s="65" t="s">
        <v>103</v>
      </c>
      <c r="Z16" s="59" t="s">
        <v>111</v>
      </c>
    </row>
    <row r="17" spans="1:30" s="9" customFormat="1" ht="101.25" customHeight="1">
      <c r="A17" s="19" t="s">
        <v>21</v>
      </c>
      <c r="B17" s="19" t="s">
        <v>20</v>
      </c>
      <c r="C17" s="19" t="s">
        <v>19</v>
      </c>
      <c r="D17" s="19" t="s">
        <v>18</v>
      </c>
      <c r="E17" s="19" t="s">
        <v>17</v>
      </c>
      <c r="F17" s="19" t="s">
        <v>16</v>
      </c>
      <c r="G17" s="19" t="s">
        <v>15</v>
      </c>
      <c r="H17" s="19" t="s">
        <v>14</v>
      </c>
      <c r="I17" s="19" t="s">
        <v>13</v>
      </c>
      <c r="J17" s="19" t="s">
        <v>12</v>
      </c>
      <c r="K17" s="19" t="s">
        <v>11</v>
      </c>
      <c r="L17" s="19" t="s">
        <v>10</v>
      </c>
      <c r="M17" s="19" t="s">
        <v>9</v>
      </c>
      <c r="N17" s="19" t="s">
        <v>8</v>
      </c>
      <c r="O17" s="19" t="s">
        <v>7</v>
      </c>
      <c r="P17" s="19" t="s">
        <v>6</v>
      </c>
      <c r="Q17" s="19" t="s">
        <v>5</v>
      </c>
      <c r="R17" s="19" t="s">
        <v>4</v>
      </c>
      <c r="S17" s="19" t="s">
        <v>3</v>
      </c>
      <c r="T17" s="19" t="s">
        <v>4</v>
      </c>
      <c r="U17" s="19" t="s">
        <v>3</v>
      </c>
      <c r="V17" s="19" t="s">
        <v>2</v>
      </c>
      <c r="W17" s="38" t="s">
        <v>53</v>
      </c>
      <c r="X17" s="64"/>
      <c r="Y17" s="66"/>
      <c r="Z17" s="60"/>
      <c r="AA17" s="49"/>
    </row>
    <row r="18" spans="1:30" ht="13.5" customHeight="1">
      <c r="A18" s="41" t="s">
        <v>35</v>
      </c>
      <c r="B18" s="71" t="s">
        <v>23</v>
      </c>
      <c r="C18" s="72">
        <v>13</v>
      </c>
      <c r="D18" s="41" t="s">
        <v>52</v>
      </c>
      <c r="E18" s="72">
        <v>6410</v>
      </c>
      <c r="F18" s="41" t="s">
        <v>34</v>
      </c>
      <c r="G18" s="41" t="s">
        <v>1</v>
      </c>
      <c r="H18" s="71" t="s">
        <v>114</v>
      </c>
      <c r="I18" s="41" t="s">
        <v>0</v>
      </c>
      <c r="J18" s="41" t="s">
        <v>41</v>
      </c>
      <c r="K18" s="73">
        <v>1111177</v>
      </c>
      <c r="L18" s="41" t="s">
        <v>40</v>
      </c>
      <c r="M18" s="41" t="s">
        <v>33</v>
      </c>
      <c r="N18" s="41" t="s">
        <v>32</v>
      </c>
      <c r="O18" s="72">
        <v>3</v>
      </c>
      <c r="P18" s="72">
        <v>561</v>
      </c>
      <c r="Q18" s="72">
        <v>704</v>
      </c>
      <c r="R18" s="74">
        <v>400000</v>
      </c>
      <c r="S18" s="74">
        <v>359000</v>
      </c>
      <c r="T18" s="34">
        <f>ROUND(((R18*$E$13)+R18)/1000,0)*1000</f>
        <v>411000</v>
      </c>
      <c r="U18" s="34">
        <f>ROUND(((S18*$E$13)+S18)/1000,0)*1000</f>
        <v>369000</v>
      </c>
      <c r="V18" s="75">
        <v>100</v>
      </c>
      <c r="W18" s="76">
        <v>1265</v>
      </c>
      <c r="X18" s="40">
        <v>10.862550000000001</v>
      </c>
      <c r="Y18" s="51">
        <v>106.64239999999999</v>
      </c>
      <c r="Z18" s="54"/>
      <c r="AB18" s="48"/>
      <c r="AC18" s="77"/>
      <c r="AD18" s="77"/>
    </row>
    <row r="19" spans="1:30" ht="13.5" customHeight="1">
      <c r="A19" s="41" t="s">
        <v>35</v>
      </c>
      <c r="B19" s="71" t="s">
        <v>27</v>
      </c>
      <c r="C19" s="72">
        <v>10</v>
      </c>
      <c r="D19" s="41" t="s">
        <v>52</v>
      </c>
      <c r="E19" s="72">
        <v>6410</v>
      </c>
      <c r="F19" s="41" t="s">
        <v>34</v>
      </c>
      <c r="G19" s="41" t="s">
        <v>1</v>
      </c>
      <c r="H19" s="71" t="s">
        <v>115</v>
      </c>
      <c r="I19" s="41" t="s">
        <v>0</v>
      </c>
      <c r="J19" s="41" t="s">
        <v>31</v>
      </c>
      <c r="K19" s="73">
        <v>1111294</v>
      </c>
      <c r="L19" s="41" t="s">
        <v>30</v>
      </c>
      <c r="M19" s="41" t="s">
        <v>29</v>
      </c>
      <c r="N19" s="41" t="s">
        <v>28</v>
      </c>
      <c r="O19" s="72">
        <v>290</v>
      </c>
      <c r="P19" s="72">
        <v>73</v>
      </c>
      <c r="Q19" s="72">
        <v>93</v>
      </c>
      <c r="R19" s="74">
        <v>5902000</v>
      </c>
      <c r="S19" s="74">
        <v>5309000</v>
      </c>
      <c r="T19" s="34">
        <f t="shared" ref="T19:U34" si="0">ROUND(((R19*$E$13)+R19)/1000,0)*1000</f>
        <v>6069000</v>
      </c>
      <c r="U19" s="34">
        <f t="shared" si="0"/>
        <v>5459000</v>
      </c>
      <c r="V19" s="75">
        <v>100</v>
      </c>
      <c r="W19" s="76">
        <v>166</v>
      </c>
      <c r="X19" s="39">
        <v>11.72954667</v>
      </c>
      <c r="Y19" s="52">
        <v>108.37035333</v>
      </c>
      <c r="Z19" s="54"/>
      <c r="AB19" s="48"/>
      <c r="AC19" s="77"/>
      <c r="AD19" s="77"/>
    </row>
    <row r="20" spans="1:30" ht="13.5" customHeight="1">
      <c r="A20" s="41" t="s">
        <v>35</v>
      </c>
      <c r="B20" s="71" t="s">
        <v>25</v>
      </c>
      <c r="C20" s="72">
        <v>8</v>
      </c>
      <c r="D20" s="41" t="s">
        <v>52</v>
      </c>
      <c r="E20" s="72">
        <v>6410</v>
      </c>
      <c r="F20" s="41" t="s">
        <v>34</v>
      </c>
      <c r="G20" s="41" t="s">
        <v>1</v>
      </c>
      <c r="H20" s="71" t="s">
        <v>116</v>
      </c>
      <c r="I20" s="41" t="s">
        <v>0</v>
      </c>
      <c r="J20" s="41" t="s">
        <v>47</v>
      </c>
      <c r="K20" s="73">
        <v>1110996</v>
      </c>
      <c r="L20" s="41" t="s">
        <v>46</v>
      </c>
      <c r="M20" s="41" t="s">
        <v>33</v>
      </c>
      <c r="N20" s="41" t="s">
        <v>32</v>
      </c>
      <c r="O20" s="72">
        <v>17</v>
      </c>
      <c r="P20" s="72">
        <v>24</v>
      </c>
      <c r="Q20" s="72">
        <v>34</v>
      </c>
      <c r="R20" s="74">
        <v>1106000</v>
      </c>
      <c r="S20" s="74">
        <v>996000</v>
      </c>
      <c r="T20" s="34">
        <f t="shared" si="0"/>
        <v>1137000</v>
      </c>
      <c r="U20" s="34">
        <f t="shared" si="0"/>
        <v>1024000</v>
      </c>
      <c r="V20" s="75">
        <v>100</v>
      </c>
      <c r="W20" s="76">
        <v>58</v>
      </c>
      <c r="X20" s="14">
        <v>10.744459000000001</v>
      </c>
      <c r="Y20" s="53">
        <v>106.69785400000001</v>
      </c>
      <c r="Z20" s="54"/>
      <c r="AB20" s="48"/>
      <c r="AC20" s="77"/>
      <c r="AD20" s="77"/>
    </row>
    <row r="21" spans="1:30" ht="13.5" customHeight="1">
      <c r="A21" s="41" t="s">
        <v>35</v>
      </c>
      <c r="B21" s="71" t="s">
        <v>25</v>
      </c>
      <c r="C21" s="72">
        <v>12</v>
      </c>
      <c r="D21" s="41" t="s">
        <v>52</v>
      </c>
      <c r="E21" s="72">
        <v>6410</v>
      </c>
      <c r="F21" s="41" t="s">
        <v>34</v>
      </c>
      <c r="G21" s="41" t="s">
        <v>1</v>
      </c>
      <c r="H21" s="71" t="s">
        <v>116</v>
      </c>
      <c r="I21" s="41" t="s">
        <v>0</v>
      </c>
      <c r="J21" s="41" t="s">
        <v>44</v>
      </c>
      <c r="K21" s="73">
        <v>1111157</v>
      </c>
      <c r="L21" s="41" t="s">
        <v>43</v>
      </c>
      <c r="M21" s="41" t="s">
        <v>33</v>
      </c>
      <c r="N21" s="41" t="s">
        <v>32</v>
      </c>
      <c r="O21" s="72">
        <v>30</v>
      </c>
      <c r="P21" s="72">
        <v>26</v>
      </c>
      <c r="Q21" s="72">
        <v>36</v>
      </c>
      <c r="R21" s="74">
        <v>1035000</v>
      </c>
      <c r="S21" s="74">
        <v>941000</v>
      </c>
      <c r="T21" s="34">
        <f t="shared" si="0"/>
        <v>1064000</v>
      </c>
      <c r="U21" s="34">
        <f t="shared" si="0"/>
        <v>968000</v>
      </c>
      <c r="V21" s="75">
        <v>100</v>
      </c>
      <c r="W21" s="76">
        <v>62</v>
      </c>
      <c r="X21" s="14">
        <v>10.730707000000001</v>
      </c>
      <c r="Y21" s="53">
        <v>106.72009799999999</v>
      </c>
      <c r="Z21" s="54"/>
      <c r="AB21" s="48"/>
      <c r="AC21" s="77"/>
      <c r="AD21" s="77"/>
    </row>
    <row r="22" spans="1:30" ht="13.5" customHeight="1">
      <c r="A22" s="41" t="s">
        <v>35</v>
      </c>
      <c r="B22" s="71" t="s">
        <v>25</v>
      </c>
      <c r="C22" s="72">
        <v>29</v>
      </c>
      <c r="D22" s="41" t="s">
        <v>52</v>
      </c>
      <c r="E22" s="72">
        <v>6410</v>
      </c>
      <c r="F22" s="41" t="s">
        <v>34</v>
      </c>
      <c r="G22" s="41" t="s">
        <v>1</v>
      </c>
      <c r="H22" s="71" t="s">
        <v>116</v>
      </c>
      <c r="I22" s="41" t="s">
        <v>0</v>
      </c>
      <c r="J22" s="41" t="s">
        <v>39</v>
      </c>
      <c r="K22" s="73">
        <v>1111383</v>
      </c>
      <c r="L22" s="41" t="s">
        <v>38</v>
      </c>
      <c r="M22" s="41" t="s">
        <v>33</v>
      </c>
      <c r="N22" s="41" t="s">
        <v>32</v>
      </c>
      <c r="O22" s="72">
        <v>20</v>
      </c>
      <c r="P22" s="72">
        <v>18</v>
      </c>
      <c r="Q22" s="72">
        <v>22</v>
      </c>
      <c r="R22" s="74">
        <v>866000</v>
      </c>
      <c r="S22" s="74">
        <v>780000</v>
      </c>
      <c r="T22" s="34">
        <f t="shared" si="0"/>
        <v>890000</v>
      </c>
      <c r="U22" s="34">
        <f t="shared" si="0"/>
        <v>802000</v>
      </c>
      <c r="V22" s="75">
        <v>100</v>
      </c>
      <c r="W22" s="76">
        <v>40</v>
      </c>
      <c r="X22" s="14">
        <v>10.768174999999999</v>
      </c>
      <c r="Y22" s="53">
        <v>106.658985</v>
      </c>
      <c r="Z22" s="54"/>
      <c r="AB22" s="48"/>
      <c r="AC22" s="77"/>
      <c r="AD22" s="77"/>
    </row>
    <row r="23" spans="1:30" ht="13.5" customHeight="1">
      <c r="A23" s="41" t="s">
        <v>35</v>
      </c>
      <c r="B23" s="71" t="s">
        <v>49</v>
      </c>
      <c r="C23" s="72">
        <v>1</v>
      </c>
      <c r="D23" s="41" t="s">
        <v>52</v>
      </c>
      <c r="E23" s="72">
        <v>6410</v>
      </c>
      <c r="F23" s="41" t="s">
        <v>34</v>
      </c>
      <c r="G23" s="41" t="s">
        <v>1</v>
      </c>
      <c r="H23" s="71" t="s">
        <v>117</v>
      </c>
      <c r="I23" s="41" t="s">
        <v>0</v>
      </c>
      <c r="J23" s="41" t="s">
        <v>42</v>
      </c>
      <c r="K23" s="73">
        <v>1111008</v>
      </c>
      <c r="L23" s="41" t="s">
        <v>45</v>
      </c>
      <c r="M23" s="41" t="s">
        <v>37</v>
      </c>
      <c r="N23" s="41" t="s">
        <v>36</v>
      </c>
      <c r="O23" s="72">
        <v>15</v>
      </c>
      <c r="P23" s="72">
        <v>265</v>
      </c>
      <c r="Q23" s="72">
        <v>339</v>
      </c>
      <c r="R23" s="74">
        <v>1229000</v>
      </c>
      <c r="S23" s="74">
        <v>1106000</v>
      </c>
      <c r="T23" s="34">
        <f t="shared" si="0"/>
        <v>1264000</v>
      </c>
      <c r="U23" s="34">
        <f t="shared" si="0"/>
        <v>1137000</v>
      </c>
      <c r="V23" s="75">
        <v>100</v>
      </c>
      <c r="W23" s="76">
        <v>604</v>
      </c>
      <c r="X23" s="14">
        <v>10.888799000000001</v>
      </c>
      <c r="Y23" s="53">
        <v>106.74802800000001</v>
      </c>
      <c r="Z23" s="54"/>
      <c r="AB23" s="48"/>
      <c r="AC23" s="77"/>
      <c r="AD23" s="77"/>
    </row>
    <row r="24" spans="1:30" ht="13.5" customHeight="1">
      <c r="A24" s="41" t="s">
        <v>35</v>
      </c>
      <c r="B24" s="71" t="s">
        <v>51</v>
      </c>
      <c r="C24" s="72">
        <v>1</v>
      </c>
      <c r="D24" s="41" t="s">
        <v>52</v>
      </c>
      <c r="E24" s="72">
        <v>6410</v>
      </c>
      <c r="F24" s="41" t="s">
        <v>34</v>
      </c>
      <c r="G24" s="41" t="s">
        <v>1</v>
      </c>
      <c r="H24" s="71" t="s">
        <v>118</v>
      </c>
      <c r="I24" s="41" t="s">
        <v>0</v>
      </c>
      <c r="J24" s="41" t="s">
        <v>42</v>
      </c>
      <c r="K24" s="73">
        <v>1111008</v>
      </c>
      <c r="L24" s="41" t="s">
        <v>45</v>
      </c>
      <c r="M24" s="41" t="s">
        <v>37</v>
      </c>
      <c r="N24" s="41" t="s">
        <v>36</v>
      </c>
      <c r="O24" s="72">
        <v>15</v>
      </c>
      <c r="P24" s="72">
        <v>92</v>
      </c>
      <c r="Q24" s="72">
        <v>117</v>
      </c>
      <c r="R24" s="74">
        <v>1299000</v>
      </c>
      <c r="S24" s="74">
        <v>1168000</v>
      </c>
      <c r="T24" s="34">
        <f t="shared" si="0"/>
        <v>1336000</v>
      </c>
      <c r="U24" s="34">
        <f t="shared" si="0"/>
        <v>1201000</v>
      </c>
      <c r="V24" s="75">
        <v>100</v>
      </c>
      <c r="W24" s="76">
        <v>209</v>
      </c>
      <c r="X24" s="14">
        <v>10.888799000000001</v>
      </c>
      <c r="Y24" s="53">
        <v>106.74802800000001</v>
      </c>
      <c r="Z24" s="54"/>
      <c r="AB24" s="48"/>
      <c r="AC24" s="77"/>
      <c r="AD24" s="77"/>
    </row>
    <row r="25" spans="1:30">
      <c r="A25" s="14" t="s">
        <v>56</v>
      </c>
      <c r="B25" s="56" t="s">
        <v>119</v>
      </c>
      <c r="C25" s="18"/>
      <c r="D25" s="14" t="s">
        <v>52</v>
      </c>
      <c r="E25" s="18">
        <v>6414</v>
      </c>
      <c r="F25" s="14" t="s">
        <v>60</v>
      </c>
      <c r="G25" s="41" t="s">
        <v>1</v>
      </c>
      <c r="H25" s="18">
        <v>22</v>
      </c>
      <c r="I25" s="14" t="s">
        <v>90</v>
      </c>
      <c r="J25" s="14" t="s">
        <v>63</v>
      </c>
      <c r="K25" s="14">
        <v>6440</v>
      </c>
      <c r="L25" s="14" t="s">
        <v>66</v>
      </c>
      <c r="M25" s="14" t="s">
        <v>67</v>
      </c>
      <c r="N25" s="14" t="s">
        <v>87</v>
      </c>
      <c r="O25" s="78">
        <v>950</v>
      </c>
      <c r="P25" s="14"/>
      <c r="Q25" s="14"/>
      <c r="R25" s="16">
        <v>25853000</v>
      </c>
      <c r="S25" s="16">
        <v>23852000</v>
      </c>
      <c r="T25" s="34">
        <f t="shared" si="0"/>
        <v>26583000</v>
      </c>
      <c r="U25" s="34">
        <f t="shared" si="0"/>
        <v>24525000</v>
      </c>
      <c r="V25" s="75">
        <v>100</v>
      </c>
      <c r="W25" s="14"/>
      <c r="X25" s="14">
        <v>16.083352000000001</v>
      </c>
      <c r="Y25" s="53">
        <v>108.12851999999999</v>
      </c>
      <c r="Z25" s="55"/>
      <c r="AB25" s="48"/>
      <c r="AC25" s="77"/>
      <c r="AD25" s="77"/>
    </row>
    <row r="26" spans="1:30">
      <c r="A26" s="14" t="s">
        <v>56</v>
      </c>
      <c r="B26" s="56" t="s">
        <v>119</v>
      </c>
      <c r="C26" s="18"/>
      <c r="D26" s="14" t="s">
        <v>52</v>
      </c>
      <c r="E26" s="18">
        <v>6414</v>
      </c>
      <c r="F26" s="14" t="s">
        <v>60</v>
      </c>
      <c r="G26" s="41" t="s">
        <v>1</v>
      </c>
      <c r="H26" s="18">
        <v>22</v>
      </c>
      <c r="I26" s="14" t="s">
        <v>90</v>
      </c>
      <c r="J26" s="14" t="s">
        <v>61</v>
      </c>
      <c r="K26" s="14">
        <v>6441</v>
      </c>
      <c r="L26" s="14" t="s">
        <v>68</v>
      </c>
      <c r="M26" s="14" t="s">
        <v>69</v>
      </c>
      <c r="N26" s="14" t="s">
        <v>86</v>
      </c>
      <c r="O26" s="78">
        <v>910</v>
      </c>
      <c r="P26" s="14"/>
      <c r="Q26" s="14"/>
      <c r="R26" s="16">
        <v>24764000</v>
      </c>
      <c r="S26" s="16">
        <v>22848000</v>
      </c>
      <c r="T26" s="34">
        <f t="shared" si="0"/>
        <v>25463000</v>
      </c>
      <c r="U26" s="34">
        <f t="shared" si="0"/>
        <v>23493000</v>
      </c>
      <c r="V26" s="75">
        <v>100</v>
      </c>
      <c r="W26" s="14"/>
      <c r="X26" s="14">
        <v>15.937201999999999</v>
      </c>
      <c r="Y26" s="53">
        <v>108.263558</v>
      </c>
      <c r="Z26" s="54"/>
      <c r="AB26" s="48"/>
      <c r="AC26" s="77"/>
      <c r="AD26" s="77"/>
    </row>
    <row r="27" spans="1:30">
      <c r="A27" s="14" t="s">
        <v>56</v>
      </c>
      <c r="B27" s="56" t="s">
        <v>119</v>
      </c>
      <c r="C27" s="18"/>
      <c r="D27" s="14" t="s">
        <v>52</v>
      </c>
      <c r="E27" s="18">
        <v>6414</v>
      </c>
      <c r="F27" s="14" t="s">
        <v>60</v>
      </c>
      <c r="G27" s="41" t="s">
        <v>1</v>
      </c>
      <c r="H27" s="18">
        <v>22</v>
      </c>
      <c r="I27" s="14" t="s">
        <v>90</v>
      </c>
      <c r="J27" s="14" t="s">
        <v>62</v>
      </c>
      <c r="K27" s="14">
        <v>6425</v>
      </c>
      <c r="L27" s="14" t="s">
        <v>70</v>
      </c>
      <c r="M27" s="14" t="s">
        <v>71</v>
      </c>
      <c r="N27" s="14" t="s">
        <v>88</v>
      </c>
      <c r="O27" s="78">
        <v>105</v>
      </c>
      <c r="P27" s="14"/>
      <c r="Q27" s="14"/>
      <c r="R27" s="16">
        <v>3363000</v>
      </c>
      <c r="S27" s="16">
        <v>3133000</v>
      </c>
      <c r="T27" s="34">
        <f t="shared" si="0"/>
        <v>3458000</v>
      </c>
      <c r="U27" s="34">
        <f t="shared" si="0"/>
        <v>3221000</v>
      </c>
      <c r="V27" s="75">
        <v>100</v>
      </c>
      <c r="W27" s="14"/>
      <c r="X27" s="14">
        <v>10.342393</v>
      </c>
      <c r="Y27" s="53">
        <v>106.314531</v>
      </c>
      <c r="Z27" s="54"/>
      <c r="AB27" s="48"/>
      <c r="AC27" s="77"/>
      <c r="AD27" s="77"/>
    </row>
    <row r="28" spans="1:30">
      <c r="A28" s="14" t="s">
        <v>35</v>
      </c>
      <c r="B28" s="56" t="s">
        <v>91</v>
      </c>
      <c r="C28" s="18"/>
      <c r="D28" s="14" t="s">
        <v>52</v>
      </c>
      <c r="E28" s="18">
        <v>6410</v>
      </c>
      <c r="F28" s="14" t="s">
        <v>34</v>
      </c>
      <c r="G28" s="41" t="s">
        <v>1</v>
      </c>
      <c r="H28" s="18">
        <v>15</v>
      </c>
      <c r="I28" s="14" t="s">
        <v>0</v>
      </c>
      <c r="J28" s="14" t="s">
        <v>64</v>
      </c>
      <c r="K28" s="14">
        <v>1111441</v>
      </c>
      <c r="L28" s="14" t="s">
        <v>72</v>
      </c>
      <c r="M28" s="14" t="s">
        <v>33</v>
      </c>
      <c r="N28" s="14" t="s">
        <v>32</v>
      </c>
      <c r="O28" s="78">
        <v>20</v>
      </c>
      <c r="P28" s="14"/>
      <c r="Q28" s="14"/>
      <c r="R28" s="17">
        <v>979000</v>
      </c>
      <c r="S28" s="17">
        <v>882000</v>
      </c>
      <c r="T28" s="34">
        <f t="shared" si="0"/>
        <v>1007000</v>
      </c>
      <c r="U28" s="34">
        <f t="shared" si="0"/>
        <v>907000</v>
      </c>
      <c r="V28" s="75">
        <v>100</v>
      </c>
      <c r="W28" s="14"/>
      <c r="X28" s="14">
        <v>10.768018</v>
      </c>
      <c r="Y28" s="53">
        <v>106.624543</v>
      </c>
      <c r="Z28" s="54"/>
      <c r="AB28" s="48"/>
      <c r="AC28" s="77"/>
      <c r="AD28" s="77"/>
    </row>
    <row r="29" spans="1:30">
      <c r="A29" s="14" t="s">
        <v>35</v>
      </c>
      <c r="B29" s="56" t="s">
        <v>119</v>
      </c>
      <c r="C29" s="18"/>
      <c r="D29" s="14" t="s">
        <v>52</v>
      </c>
      <c r="E29" s="18">
        <v>6410</v>
      </c>
      <c r="F29" s="14" t="s">
        <v>34</v>
      </c>
      <c r="G29" s="41" t="s">
        <v>1</v>
      </c>
      <c r="H29" s="18">
        <v>22</v>
      </c>
      <c r="I29" s="14" t="s">
        <v>90</v>
      </c>
      <c r="J29" s="14" t="s">
        <v>61</v>
      </c>
      <c r="K29" s="14">
        <v>6441</v>
      </c>
      <c r="L29" s="14" t="s">
        <v>68</v>
      </c>
      <c r="M29" s="14" t="s">
        <v>69</v>
      </c>
      <c r="N29" s="14" t="s">
        <v>86</v>
      </c>
      <c r="O29" s="78">
        <v>910</v>
      </c>
      <c r="P29" s="14"/>
      <c r="Q29" s="14"/>
      <c r="R29" s="17">
        <v>24764000</v>
      </c>
      <c r="S29" s="17">
        <v>22848000</v>
      </c>
      <c r="T29" s="34">
        <f t="shared" si="0"/>
        <v>25463000</v>
      </c>
      <c r="U29" s="34">
        <f t="shared" si="0"/>
        <v>23493000</v>
      </c>
      <c r="V29" s="75">
        <v>100</v>
      </c>
      <c r="W29" s="14"/>
      <c r="X29" s="14">
        <v>15.937201999999999</v>
      </c>
      <c r="Y29" s="53">
        <v>108.263558</v>
      </c>
      <c r="Z29" s="55"/>
      <c r="AB29" s="48"/>
      <c r="AC29" s="77"/>
      <c r="AD29" s="77"/>
    </row>
    <row r="30" spans="1:30">
      <c r="A30" s="14" t="s">
        <v>57</v>
      </c>
      <c r="B30" s="56" t="s">
        <v>119</v>
      </c>
      <c r="C30" s="18"/>
      <c r="D30" s="14" t="s">
        <v>52</v>
      </c>
      <c r="E30" s="18">
        <v>6441</v>
      </c>
      <c r="F30" s="14" t="s">
        <v>61</v>
      </c>
      <c r="G30" s="41" t="s">
        <v>1</v>
      </c>
      <c r="H30" s="18">
        <v>22</v>
      </c>
      <c r="I30" s="14" t="s">
        <v>90</v>
      </c>
      <c r="J30" s="14" t="s">
        <v>34</v>
      </c>
      <c r="K30" s="14">
        <v>6410</v>
      </c>
      <c r="L30" s="14" t="s">
        <v>73</v>
      </c>
      <c r="M30" s="14" t="s">
        <v>33</v>
      </c>
      <c r="N30" s="14" t="s">
        <v>32</v>
      </c>
      <c r="O30" s="78">
        <v>910</v>
      </c>
      <c r="P30" s="14"/>
      <c r="Q30" s="14"/>
      <c r="R30" s="16">
        <v>25543000</v>
      </c>
      <c r="S30" s="16">
        <v>21321000</v>
      </c>
      <c r="T30" s="34">
        <f t="shared" si="0"/>
        <v>26264000</v>
      </c>
      <c r="U30" s="34">
        <f t="shared" si="0"/>
        <v>21923000</v>
      </c>
      <c r="V30" s="75">
        <v>100</v>
      </c>
      <c r="W30" s="14"/>
      <c r="X30" s="14">
        <v>10.868763</v>
      </c>
      <c r="Y30" s="53">
        <v>106.651281</v>
      </c>
      <c r="Z30" s="54"/>
      <c r="AB30" s="48"/>
      <c r="AC30" s="77"/>
      <c r="AD30" s="77"/>
    </row>
    <row r="31" spans="1:30">
      <c r="A31" s="14" t="s">
        <v>58</v>
      </c>
      <c r="B31" s="56" t="s">
        <v>120</v>
      </c>
      <c r="C31" s="18"/>
      <c r="D31" s="14" t="s">
        <v>52</v>
      </c>
      <c r="E31" s="18">
        <v>6425</v>
      </c>
      <c r="F31" s="14" t="s">
        <v>62</v>
      </c>
      <c r="G31" s="41" t="s">
        <v>1</v>
      </c>
      <c r="H31" s="18">
        <v>24</v>
      </c>
      <c r="I31" s="14" t="s">
        <v>90</v>
      </c>
      <c r="J31" s="14" t="s">
        <v>65</v>
      </c>
      <c r="K31" s="14">
        <v>6411</v>
      </c>
      <c r="L31" s="14" t="s">
        <v>74</v>
      </c>
      <c r="M31" s="14" t="s">
        <v>33</v>
      </c>
      <c r="N31" s="14" t="s">
        <v>32</v>
      </c>
      <c r="O31" s="78">
        <v>70</v>
      </c>
      <c r="P31" s="14"/>
      <c r="Q31" s="14"/>
      <c r="R31" s="16">
        <v>2821000</v>
      </c>
      <c r="S31" s="16">
        <v>2539000</v>
      </c>
      <c r="T31" s="34">
        <f t="shared" si="0"/>
        <v>2901000</v>
      </c>
      <c r="U31" s="34">
        <f t="shared" si="0"/>
        <v>2611000</v>
      </c>
      <c r="V31" s="75">
        <v>100</v>
      </c>
      <c r="W31" s="14"/>
      <c r="X31" s="14">
        <v>10.802144999999999</v>
      </c>
      <c r="Y31" s="53">
        <v>106.64721299999999</v>
      </c>
      <c r="Z31" s="54"/>
      <c r="AB31" s="48"/>
      <c r="AC31" s="77"/>
      <c r="AD31" s="77"/>
    </row>
    <row r="32" spans="1:30">
      <c r="A32" s="14" t="s">
        <v>35</v>
      </c>
      <c r="B32" s="56" t="s">
        <v>25</v>
      </c>
      <c r="C32" s="18"/>
      <c r="D32" s="14" t="s">
        <v>52</v>
      </c>
      <c r="E32" s="18">
        <v>6410</v>
      </c>
      <c r="F32" s="14" t="s">
        <v>34</v>
      </c>
      <c r="G32" s="41" t="s">
        <v>1</v>
      </c>
      <c r="H32" s="18">
        <v>14</v>
      </c>
      <c r="I32" s="14" t="s">
        <v>0</v>
      </c>
      <c r="J32" s="14" t="s">
        <v>92</v>
      </c>
      <c r="K32" s="14">
        <v>1111472</v>
      </c>
      <c r="L32" s="14" t="s">
        <v>95</v>
      </c>
      <c r="M32" s="14" t="s">
        <v>33</v>
      </c>
      <c r="N32" s="14" t="s">
        <v>32</v>
      </c>
      <c r="O32" s="78">
        <v>18</v>
      </c>
      <c r="P32" s="14"/>
      <c r="Q32" s="14"/>
      <c r="R32" s="16">
        <v>910000</v>
      </c>
      <c r="S32" s="16">
        <v>819000</v>
      </c>
      <c r="T32" s="34">
        <f t="shared" si="0"/>
        <v>936000</v>
      </c>
      <c r="U32" s="34">
        <f t="shared" si="0"/>
        <v>842000</v>
      </c>
      <c r="V32" s="75"/>
      <c r="W32" s="14"/>
      <c r="X32" s="14">
        <v>10.775266</v>
      </c>
      <c r="Y32" s="53">
        <v>106.636538</v>
      </c>
      <c r="Z32" s="54"/>
      <c r="AB32" s="48"/>
      <c r="AC32" s="77"/>
      <c r="AD32" s="77"/>
    </row>
    <row r="33" spans="1:30">
      <c r="A33" s="14" t="s">
        <v>35</v>
      </c>
      <c r="B33" s="15" t="s">
        <v>25</v>
      </c>
      <c r="C33" s="18"/>
      <c r="D33" s="14" t="s">
        <v>52</v>
      </c>
      <c r="E33" s="18">
        <v>6410</v>
      </c>
      <c r="F33" s="14" t="s">
        <v>34</v>
      </c>
      <c r="G33" s="41" t="s">
        <v>1</v>
      </c>
      <c r="H33" s="18">
        <v>14</v>
      </c>
      <c r="I33" s="14" t="s">
        <v>0</v>
      </c>
      <c r="J33" s="14" t="s">
        <v>93</v>
      </c>
      <c r="K33" s="14">
        <v>1111469</v>
      </c>
      <c r="L33" s="14" t="s">
        <v>96</v>
      </c>
      <c r="M33" s="14" t="s">
        <v>33</v>
      </c>
      <c r="N33" s="14" t="s">
        <v>32</v>
      </c>
      <c r="O33" s="78">
        <v>12</v>
      </c>
      <c r="P33" s="14"/>
      <c r="Q33" s="14"/>
      <c r="R33" s="16">
        <v>853000</v>
      </c>
      <c r="S33" s="16">
        <v>768000</v>
      </c>
      <c r="T33" s="34">
        <f t="shared" si="0"/>
        <v>877000</v>
      </c>
      <c r="U33" s="34">
        <f t="shared" si="0"/>
        <v>790000</v>
      </c>
      <c r="V33" s="75"/>
      <c r="W33" s="14"/>
      <c r="X33" s="14">
        <v>10.811857</v>
      </c>
      <c r="Y33" s="53">
        <v>106.628812</v>
      </c>
      <c r="Z33" s="54"/>
      <c r="AB33" s="48"/>
      <c r="AC33" s="77"/>
      <c r="AD33" s="77"/>
    </row>
    <row r="34" spans="1:30">
      <c r="A34" s="14" t="s">
        <v>35</v>
      </c>
      <c r="B34" s="15" t="s">
        <v>91</v>
      </c>
      <c r="C34" s="18"/>
      <c r="D34" s="14" t="s">
        <v>52</v>
      </c>
      <c r="E34" s="18">
        <v>6410</v>
      </c>
      <c r="F34" s="14" t="s">
        <v>34</v>
      </c>
      <c r="G34" s="41" t="s">
        <v>1</v>
      </c>
      <c r="H34" s="18">
        <v>15</v>
      </c>
      <c r="I34" s="14" t="s">
        <v>0</v>
      </c>
      <c r="J34" s="14" t="s">
        <v>94</v>
      </c>
      <c r="K34" s="14">
        <v>1111473</v>
      </c>
      <c r="L34" s="14" t="s">
        <v>97</v>
      </c>
      <c r="M34" s="14" t="s">
        <v>33</v>
      </c>
      <c r="N34" s="14" t="s">
        <v>32</v>
      </c>
      <c r="O34" s="78">
        <v>36</v>
      </c>
      <c r="P34" s="14"/>
      <c r="Q34" s="14"/>
      <c r="R34" s="16">
        <v>1762000</v>
      </c>
      <c r="S34" s="16">
        <v>1585000</v>
      </c>
      <c r="T34" s="34">
        <f t="shared" si="0"/>
        <v>1812000</v>
      </c>
      <c r="U34" s="34">
        <f t="shared" si="0"/>
        <v>1630000</v>
      </c>
      <c r="V34" s="75"/>
      <c r="W34" s="14"/>
      <c r="X34" s="14">
        <v>10.753755</v>
      </c>
      <c r="Y34" s="53">
        <v>106.684259</v>
      </c>
      <c r="Z34" s="54"/>
      <c r="AB34" s="48"/>
      <c r="AC34" s="77"/>
      <c r="AD34" s="77"/>
    </row>
    <row r="35" spans="1:30">
      <c r="A35" s="14" t="s">
        <v>35</v>
      </c>
      <c r="B35" s="15" t="s">
        <v>106</v>
      </c>
      <c r="C35" s="18"/>
      <c r="D35" s="14" t="s">
        <v>52</v>
      </c>
      <c r="E35" s="18">
        <v>6410</v>
      </c>
      <c r="F35" s="14" t="s">
        <v>34</v>
      </c>
      <c r="G35" s="41" t="s">
        <v>1</v>
      </c>
      <c r="H35" s="18">
        <v>16</v>
      </c>
      <c r="I35" s="14" t="s">
        <v>0</v>
      </c>
      <c r="J35" s="14" t="s">
        <v>93</v>
      </c>
      <c r="K35" s="14">
        <v>1111469</v>
      </c>
      <c r="L35" s="14" t="s">
        <v>96</v>
      </c>
      <c r="M35" s="14" t="s">
        <v>33</v>
      </c>
      <c r="N35" s="14" t="s">
        <v>32</v>
      </c>
      <c r="O35" s="78">
        <v>12</v>
      </c>
      <c r="P35" s="14"/>
      <c r="Q35" s="14"/>
      <c r="R35" s="16">
        <v>938000</v>
      </c>
      <c r="S35" s="16">
        <v>845000</v>
      </c>
      <c r="T35" s="34">
        <f t="shared" ref="T35:U50" si="1">ROUND(((R35*$E$13)+R35)/1000,0)*1000</f>
        <v>964000</v>
      </c>
      <c r="U35" s="34">
        <f t="shared" si="1"/>
        <v>869000</v>
      </c>
      <c r="V35" s="75"/>
      <c r="W35" s="14"/>
      <c r="X35" s="14">
        <v>10.811857</v>
      </c>
      <c r="Y35" s="53">
        <v>106.628812</v>
      </c>
      <c r="Z35" s="54"/>
      <c r="AB35" s="48"/>
    </row>
    <row r="36" spans="1:30" ht="23.25">
      <c r="A36" s="11" t="s">
        <v>55</v>
      </c>
      <c r="B36" s="15"/>
      <c r="C36" s="18"/>
      <c r="D36" s="14"/>
      <c r="E36" s="18"/>
      <c r="F36" s="14"/>
      <c r="G36" s="41"/>
      <c r="H36" s="18"/>
      <c r="I36" s="14"/>
      <c r="J36" s="14"/>
      <c r="K36" s="14"/>
      <c r="L36" s="14"/>
      <c r="M36" s="14"/>
      <c r="N36" s="14"/>
      <c r="O36" s="78"/>
      <c r="P36" s="14"/>
      <c r="Q36" s="14"/>
      <c r="R36" s="16"/>
      <c r="S36" s="16"/>
      <c r="T36" s="34"/>
      <c r="U36" s="34"/>
      <c r="V36" s="79"/>
      <c r="W36" s="10"/>
      <c r="Z36" s="54"/>
    </row>
    <row r="37" spans="1:30">
      <c r="A37" s="14" t="s">
        <v>109</v>
      </c>
      <c r="B37" s="15" t="s">
        <v>91</v>
      </c>
      <c r="C37" s="18"/>
      <c r="D37" s="14" t="s">
        <v>52</v>
      </c>
      <c r="E37" s="18">
        <v>6411</v>
      </c>
      <c r="F37" s="14" t="s">
        <v>110</v>
      </c>
      <c r="G37" s="41" t="s">
        <v>1</v>
      </c>
      <c r="H37" s="18">
        <v>15</v>
      </c>
      <c r="I37" s="14" t="s">
        <v>0</v>
      </c>
      <c r="J37" s="14" t="s">
        <v>64</v>
      </c>
      <c r="K37" s="14">
        <v>1111441</v>
      </c>
      <c r="L37" s="14" t="s">
        <v>72</v>
      </c>
      <c r="M37" s="14" t="s">
        <v>33</v>
      </c>
      <c r="N37" s="14" t="s">
        <v>32</v>
      </c>
      <c r="O37" s="78">
        <v>9</v>
      </c>
      <c r="P37" s="14"/>
      <c r="Q37" s="14"/>
      <c r="R37" s="16">
        <v>964000</v>
      </c>
      <c r="S37" s="16">
        <v>888000</v>
      </c>
      <c r="T37" s="34">
        <f>ROUND(((R37*$E$13)+R37)/1000,0)*1000</f>
        <v>991000</v>
      </c>
      <c r="U37" s="34">
        <f>ROUND(((S37*$E$13)+S37)/1000,0)*1000</f>
        <v>913000</v>
      </c>
      <c r="V37" s="79"/>
      <c r="W37" s="10"/>
      <c r="Z37" s="54"/>
      <c r="AB37" s="48"/>
      <c r="AC37" s="77"/>
      <c r="AD37" s="77"/>
    </row>
    <row r="38" spans="1:30">
      <c r="A38" s="14" t="s">
        <v>35</v>
      </c>
      <c r="B38" s="15" t="s">
        <v>25</v>
      </c>
      <c r="C38" s="18"/>
      <c r="D38" s="14" t="s">
        <v>52</v>
      </c>
      <c r="E38" s="18">
        <v>6410</v>
      </c>
      <c r="F38" s="14" t="s">
        <v>34</v>
      </c>
      <c r="G38" s="41" t="s">
        <v>1</v>
      </c>
      <c r="H38" s="18">
        <v>14</v>
      </c>
      <c r="I38" s="14" t="s">
        <v>0</v>
      </c>
      <c r="J38" s="14" t="s">
        <v>107</v>
      </c>
      <c r="K38" s="14">
        <v>1111564</v>
      </c>
      <c r="L38" s="14" t="s">
        <v>108</v>
      </c>
      <c r="M38" s="14" t="s">
        <v>33</v>
      </c>
      <c r="N38" s="14" t="s">
        <v>32</v>
      </c>
      <c r="O38" s="78">
        <v>10</v>
      </c>
      <c r="P38" s="14"/>
      <c r="Q38" s="14"/>
      <c r="R38" s="16">
        <v>796000</v>
      </c>
      <c r="S38" s="16">
        <v>717000</v>
      </c>
      <c r="T38" s="34">
        <f t="shared" si="1"/>
        <v>818000</v>
      </c>
      <c r="U38" s="34">
        <f t="shared" si="1"/>
        <v>737000</v>
      </c>
      <c r="V38" s="79"/>
      <c r="W38" s="10"/>
      <c r="Z38" s="54"/>
      <c r="AB38" s="48"/>
    </row>
    <row r="39" spans="1:30">
      <c r="A39" s="14" t="s">
        <v>35</v>
      </c>
      <c r="B39" s="15" t="s">
        <v>106</v>
      </c>
      <c r="C39" s="18"/>
      <c r="D39" s="14" t="s">
        <v>52</v>
      </c>
      <c r="E39" s="18">
        <v>6410</v>
      </c>
      <c r="F39" s="14" t="s">
        <v>34</v>
      </c>
      <c r="G39" s="41" t="s">
        <v>1</v>
      </c>
      <c r="H39" s="18">
        <v>16</v>
      </c>
      <c r="I39" s="14" t="s">
        <v>0</v>
      </c>
      <c r="J39" s="14" t="s">
        <v>107</v>
      </c>
      <c r="K39" s="14">
        <v>1111564</v>
      </c>
      <c r="L39" s="14" t="s">
        <v>108</v>
      </c>
      <c r="M39" s="14" t="s">
        <v>33</v>
      </c>
      <c r="N39" s="14" t="s">
        <v>32</v>
      </c>
      <c r="O39" s="78">
        <v>10</v>
      </c>
      <c r="P39" s="14"/>
      <c r="Q39" s="14"/>
      <c r="R39" s="16">
        <v>876000</v>
      </c>
      <c r="S39" s="16">
        <v>789000</v>
      </c>
      <c r="T39" s="34">
        <f t="shared" si="1"/>
        <v>901000</v>
      </c>
      <c r="U39" s="34">
        <f t="shared" si="1"/>
        <v>811000</v>
      </c>
      <c r="V39" s="79"/>
      <c r="W39" s="10"/>
      <c r="Z39" s="54"/>
      <c r="AB39" s="48"/>
    </row>
    <row r="40" spans="1:30">
      <c r="A40" s="14" t="s">
        <v>112</v>
      </c>
      <c r="B40" s="15" t="s">
        <v>23</v>
      </c>
      <c r="C40" s="18"/>
      <c r="D40" s="14" t="s">
        <v>52</v>
      </c>
      <c r="E40" s="14" t="s">
        <v>112</v>
      </c>
      <c r="F40" s="14" t="s">
        <v>112</v>
      </c>
      <c r="G40" s="41" t="s">
        <v>1</v>
      </c>
      <c r="H40" s="18">
        <v>10</v>
      </c>
      <c r="I40" s="14" t="s">
        <v>0</v>
      </c>
      <c r="J40" s="14" t="s">
        <v>41</v>
      </c>
      <c r="K40" s="14">
        <v>1111177</v>
      </c>
      <c r="L40" s="14" t="s">
        <v>40</v>
      </c>
      <c r="M40" s="14" t="s">
        <v>33</v>
      </c>
      <c r="N40" s="14" t="s">
        <v>32</v>
      </c>
      <c r="O40" s="78">
        <v>19</v>
      </c>
      <c r="P40" s="14"/>
      <c r="Q40" s="14"/>
      <c r="R40" s="16">
        <v>1248000</v>
      </c>
      <c r="S40" s="16">
        <v>1139000</v>
      </c>
      <c r="T40" s="57">
        <f t="shared" si="1"/>
        <v>1283000</v>
      </c>
      <c r="U40" s="57">
        <f t="shared" si="1"/>
        <v>1171000</v>
      </c>
      <c r="V40" s="79">
        <v>100</v>
      </c>
      <c r="W40" s="10">
        <v>166</v>
      </c>
      <c r="X40" s="10">
        <v>11.72954667</v>
      </c>
      <c r="Y40" s="10">
        <v>108.37035333</v>
      </c>
      <c r="Z40" s="54" t="s">
        <v>121</v>
      </c>
    </row>
    <row r="41" spans="1:30">
      <c r="A41" s="14" t="s">
        <v>112</v>
      </c>
      <c r="B41" s="15" t="s">
        <v>25</v>
      </c>
      <c r="C41" s="18"/>
      <c r="D41" s="14" t="s">
        <v>52</v>
      </c>
      <c r="E41" s="14" t="s">
        <v>112</v>
      </c>
      <c r="F41" s="14" t="s">
        <v>112</v>
      </c>
      <c r="G41" s="41" t="s">
        <v>1</v>
      </c>
      <c r="H41" s="18">
        <v>14</v>
      </c>
      <c r="I41" s="14" t="s">
        <v>0</v>
      </c>
      <c r="J41" s="14" t="s">
        <v>47</v>
      </c>
      <c r="K41" s="14">
        <v>1110996</v>
      </c>
      <c r="L41" s="14" t="s">
        <v>46</v>
      </c>
      <c r="M41" s="14" t="s">
        <v>33</v>
      </c>
      <c r="N41" s="14" t="s">
        <v>32</v>
      </c>
      <c r="O41" s="78">
        <v>34</v>
      </c>
      <c r="P41" s="14"/>
      <c r="Q41" s="14"/>
      <c r="R41" s="16">
        <v>1744000</v>
      </c>
      <c r="S41" s="16">
        <v>1399000</v>
      </c>
      <c r="T41" s="57">
        <f t="shared" si="1"/>
        <v>1793000</v>
      </c>
      <c r="U41" s="57">
        <f t="shared" si="1"/>
        <v>1439000</v>
      </c>
      <c r="V41" s="79">
        <v>100</v>
      </c>
      <c r="W41" s="10"/>
      <c r="X41" s="10">
        <v>10.768018</v>
      </c>
      <c r="Y41" s="10">
        <v>106.624543</v>
      </c>
      <c r="Z41" s="54" t="s">
        <v>121</v>
      </c>
    </row>
    <row r="42" spans="1:30">
      <c r="A42" s="14" t="s">
        <v>112</v>
      </c>
      <c r="B42" s="15" t="s">
        <v>25</v>
      </c>
      <c r="C42" s="18"/>
      <c r="D42" s="14" t="s">
        <v>52</v>
      </c>
      <c r="E42" s="14" t="s">
        <v>112</v>
      </c>
      <c r="F42" s="14" t="s">
        <v>112</v>
      </c>
      <c r="G42" s="41" t="s">
        <v>1</v>
      </c>
      <c r="H42" s="18">
        <v>14</v>
      </c>
      <c r="I42" s="14" t="s">
        <v>0</v>
      </c>
      <c r="J42" s="14" t="s">
        <v>44</v>
      </c>
      <c r="K42" s="14">
        <v>1111157</v>
      </c>
      <c r="L42" s="14" t="s">
        <v>43</v>
      </c>
      <c r="M42" s="14" t="s">
        <v>33</v>
      </c>
      <c r="N42" s="14" t="s">
        <v>32</v>
      </c>
      <c r="O42" s="78">
        <v>44</v>
      </c>
      <c r="P42" s="14"/>
      <c r="Q42" s="14"/>
      <c r="R42" s="16">
        <v>1339000</v>
      </c>
      <c r="S42" s="16">
        <v>1115000</v>
      </c>
      <c r="T42" s="57">
        <f t="shared" si="1"/>
        <v>1377000</v>
      </c>
      <c r="U42" s="57">
        <f t="shared" si="1"/>
        <v>1146000</v>
      </c>
      <c r="V42" s="79"/>
      <c r="W42" s="10"/>
      <c r="Z42" s="54" t="s">
        <v>121</v>
      </c>
    </row>
    <row r="43" spans="1:30">
      <c r="A43" s="14" t="s">
        <v>112</v>
      </c>
      <c r="B43" s="15" t="s">
        <v>25</v>
      </c>
      <c r="C43" s="18"/>
      <c r="D43" s="14" t="s">
        <v>52</v>
      </c>
      <c r="E43" s="14" t="s">
        <v>112</v>
      </c>
      <c r="F43" s="14" t="s">
        <v>112</v>
      </c>
      <c r="G43" s="41" t="s">
        <v>1</v>
      </c>
      <c r="H43" s="18">
        <v>14</v>
      </c>
      <c r="I43" s="14" t="s">
        <v>0</v>
      </c>
      <c r="J43" s="14" t="s">
        <v>39</v>
      </c>
      <c r="K43" s="14">
        <v>1111383</v>
      </c>
      <c r="L43" s="14" t="s">
        <v>38</v>
      </c>
      <c r="M43" s="14" t="s">
        <v>33</v>
      </c>
      <c r="N43" s="14" t="s">
        <v>32</v>
      </c>
      <c r="O43" s="78">
        <v>31</v>
      </c>
      <c r="P43" s="14"/>
      <c r="Q43" s="14"/>
      <c r="R43" s="16">
        <v>1209000</v>
      </c>
      <c r="S43" s="16">
        <v>950000</v>
      </c>
      <c r="T43" s="57">
        <f t="shared" si="1"/>
        <v>1243000</v>
      </c>
      <c r="U43" s="57">
        <f t="shared" si="1"/>
        <v>977000</v>
      </c>
      <c r="V43" s="79"/>
      <c r="W43" s="10"/>
      <c r="Z43" s="54" t="s">
        <v>121</v>
      </c>
    </row>
    <row r="44" spans="1:30">
      <c r="A44" s="14" t="s">
        <v>112</v>
      </c>
      <c r="B44" s="15" t="s">
        <v>91</v>
      </c>
      <c r="C44" s="18"/>
      <c r="D44" s="14" t="s">
        <v>52</v>
      </c>
      <c r="E44" s="14" t="s">
        <v>112</v>
      </c>
      <c r="F44" s="14" t="s">
        <v>112</v>
      </c>
      <c r="G44" s="41" t="s">
        <v>1</v>
      </c>
      <c r="H44" s="18">
        <v>15</v>
      </c>
      <c r="I44" s="14" t="s">
        <v>0</v>
      </c>
      <c r="J44" s="80" t="s">
        <v>64</v>
      </c>
      <c r="K44" s="14">
        <v>1111441</v>
      </c>
      <c r="L44" s="14" t="s">
        <v>72</v>
      </c>
      <c r="M44" s="14" t="s">
        <v>33</v>
      </c>
      <c r="N44" s="14" t="s">
        <v>32</v>
      </c>
      <c r="O44" s="78">
        <v>33</v>
      </c>
      <c r="P44" s="14"/>
      <c r="Q44" s="14"/>
      <c r="R44" s="16">
        <v>1392000</v>
      </c>
      <c r="S44" s="16">
        <v>1104000</v>
      </c>
      <c r="T44" s="57">
        <f>ROUND(((R44*$E$13)+R44)/1000,0)*1000</f>
        <v>1431000</v>
      </c>
      <c r="U44" s="57">
        <f>ROUND(((S44*$E$13)+S44)/1000,0)*1000</f>
        <v>1135000</v>
      </c>
      <c r="V44" s="79"/>
      <c r="W44" s="10"/>
      <c r="Z44" s="54" t="s">
        <v>121</v>
      </c>
    </row>
    <row r="45" spans="1:30">
      <c r="A45" s="14" t="s">
        <v>112</v>
      </c>
      <c r="B45" s="15" t="s">
        <v>25</v>
      </c>
      <c r="C45" s="18"/>
      <c r="D45" s="14" t="s">
        <v>52</v>
      </c>
      <c r="E45" s="14" t="s">
        <v>112</v>
      </c>
      <c r="F45" s="14" t="s">
        <v>112</v>
      </c>
      <c r="G45" s="41" t="s">
        <v>1</v>
      </c>
      <c r="H45" s="18">
        <v>14</v>
      </c>
      <c r="I45" s="14" t="s">
        <v>0</v>
      </c>
      <c r="J45" s="14" t="s">
        <v>92</v>
      </c>
      <c r="K45" s="14">
        <v>1111472</v>
      </c>
      <c r="L45" s="14" t="s">
        <v>95</v>
      </c>
      <c r="M45" s="14" t="s">
        <v>33</v>
      </c>
      <c r="N45" s="14" t="s">
        <v>32</v>
      </c>
      <c r="O45" s="78">
        <v>31</v>
      </c>
      <c r="P45" s="14"/>
      <c r="Q45" s="14"/>
      <c r="R45" s="16">
        <v>1347000</v>
      </c>
      <c r="S45" s="16">
        <v>1061000</v>
      </c>
      <c r="T45" s="57">
        <f t="shared" si="1"/>
        <v>1385000</v>
      </c>
      <c r="U45" s="57">
        <f t="shared" si="1"/>
        <v>1091000</v>
      </c>
      <c r="V45" s="79"/>
      <c r="W45" s="10"/>
      <c r="Z45" s="54" t="s">
        <v>121</v>
      </c>
    </row>
    <row r="46" spans="1:30">
      <c r="A46" s="14" t="s">
        <v>112</v>
      </c>
      <c r="B46" s="15" t="s">
        <v>25</v>
      </c>
      <c r="C46" s="18"/>
      <c r="D46" s="14" t="s">
        <v>52</v>
      </c>
      <c r="E46" s="14" t="s">
        <v>112</v>
      </c>
      <c r="F46" s="14" t="s">
        <v>112</v>
      </c>
      <c r="G46" s="41" t="s">
        <v>1</v>
      </c>
      <c r="H46" s="18">
        <v>14</v>
      </c>
      <c r="I46" s="14" t="s">
        <v>0</v>
      </c>
      <c r="J46" s="14" t="s">
        <v>93</v>
      </c>
      <c r="K46" s="14">
        <v>1111469</v>
      </c>
      <c r="L46" s="14" t="s">
        <v>96</v>
      </c>
      <c r="M46" s="14" t="s">
        <v>33</v>
      </c>
      <c r="N46" s="14" t="s">
        <v>32</v>
      </c>
      <c r="O46" s="78">
        <v>39</v>
      </c>
      <c r="P46" s="14"/>
      <c r="Q46" s="14"/>
      <c r="R46" s="16">
        <v>1755000</v>
      </c>
      <c r="S46" s="16">
        <v>1454000</v>
      </c>
      <c r="T46" s="57">
        <f t="shared" si="1"/>
        <v>1805000</v>
      </c>
      <c r="U46" s="57">
        <f t="shared" si="1"/>
        <v>1495000</v>
      </c>
      <c r="V46" s="79"/>
      <c r="W46" s="10"/>
      <c r="Z46" s="54" t="s">
        <v>121</v>
      </c>
    </row>
    <row r="47" spans="1:30">
      <c r="A47" s="14" t="s">
        <v>112</v>
      </c>
      <c r="B47" s="15" t="s">
        <v>91</v>
      </c>
      <c r="C47" s="18"/>
      <c r="D47" s="14" t="s">
        <v>52</v>
      </c>
      <c r="E47" s="14" t="s">
        <v>112</v>
      </c>
      <c r="F47" s="14" t="s">
        <v>112</v>
      </c>
      <c r="G47" s="41" t="s">
        <v>1</v>
      </c>
      <c r="H47" s="18">
        <v>15</v>
      </c>
      <c r="I47" s="14" t="s">
        <v>0</v>
      </c>
      <c r="J47" s="14" t="s">
        <v>94</v>
      </c>
      <c r="K47" s="14">
        <v>1111473</v>
      </c>
      <c r="L47" s="14" t="s">
        <v>97</v>
      </c>
      <c r="M47" s="14" t="s">
        <v>33</v>
      </c>
      <c r="N47" s="14" t="s">
        <v>32</v>
      </c>
      <c r="O47" s="78">
        <v>33</v>
      </c>
      <c r="P47" s="14"/>
      <c r="Q47" s="14"/>
      <c r="R47" s="16">
        <v>1947000</v>
      </c>
      <c r="S47" s="16">
        <v>1534000</v>
      </c>
      <c r="T47" s="57">
        <f t="shared" si="1"/>
        <v>2002000</v>
      </c>
      <c r="U47" s="57">
        <f t="shared" si="1"/>
        <v>1577000</v>
      </c>
      <c r="V47" s="79"/>
      <c r="W47" s="10"/>
      <c r="Z47" s="54" t="s">
        <v>121</v>
      </c>
    </row>
    <row r="48" spans="1:30">
      <c r="A48" s="14" t="s">
        <v>112</v>
      </c>
      <c r="B48" s="15" t="s">
        <v>106</v>
      </c>
      <c r="C48" s="18"/>
      <c r="D48" s="14" t="s">
        <v>52</v>
      </c>
      <c r="E48" s="14" t="s">
        <v>112</v>
      </c>
      <c r="F48" s="14" t="s">
        <v>112</v>
      </c>
      <c r="G48" s="41" t="s">
        <v>1</v>
      </c>
      <c r="H48" s="18">
        <v>16</v>
      </c>
      <c r="I48" s="14" t="s">
        <v>0</v>
      </c>
      <c r="J48" s="14" t="s">
        <v>93</v>
      </c>
      <c r="K48" s="14">
        <v>1111469</v>
      </c>
      <c r="L48" s="14" t="s">
        <v>96</v>
      </c>
      <c r="M48" s="14" t="s">
        <v>33</v>
      </c>
      <c r="N48" s="14" t="s">
        <v>32</v>
      </c>
      <c r="O48" s="78">
        <v>39</v>
      </c>
      <c r="P48" s="14"/>
      <c r="Q48" s="14"/>
      <c r="R48" s="16">
        <v>1930000</v>
      </c>
      <c r="S48" s="16">
        <v>1600000</v>
      </c>
      <c r="T48" s="57">
        <f t="shared" si="1"/>
        <v>1984000</v>
      </c>
      <c r="U48" s="57">
        <f t="shared" si="1"/>
        <v>1645000</v>
      </c>
      <c r="V48" s="79"/>
      <c r="W48" s="10"/>
      <c r="Z48" s="54" t="s">
        <v>121</v>
      </c>
    </row>
    <row r="49" spans="1:26">
      <c r="A49" s="14" t="s">
        <v>112</v>
      </c>
      <c r="B49" s="15" t="s">
        <v>27</v>
      </c>
      <c r="C49" s="18"/>
      <c r="D49" s="14" t="s">
        <v>52</v>
      </c>
      <c r="E49" s="14" t="s">
        <v>112</v>
      </c>
      <c r="F49" s="14" t="s">
        <v>112</v>
      </c>
      <c r="G49" s="41" t="s">
        <v>1</v>
      </c>
      <c r="H49" s="18">
        <v>11</v>
      </c>
      <c r="I49" s="14" t="s">
        <v>0</v>
      </c>
      <c r="J49" s="14" t="s">
        <v>31</v>
      </c>
      <c r="K49" s="14">
        <v>1111517</v>
      </c>
      <c r="L49" s="14" t="s">
        <v>30</v>
      </c>
      <c r="M49" s="14" t="s">
        <v>29</v>
      </c>
      <c r="N49" s="14" t="s">
        <v>122</v>
      </c>
      <c r="O49" s="78">
        <v>280</v>
      </c>
      <c r="P49" s="14"/>
      <c r="Q49" s="14"/>
      <c r="R49" s="16">
        <v>5945000</v>
      </c>
      <c r="S49" s="16">
        <v>5160000</v>
      </c>
      <c r="T49" s="57">
        <f t="shared" si="1"/>
        <v>6113000</v>
      </c>
      <c r="U49" s="57">
        <f t="shared" si="1"/>
        <v>5306000</v>
      </c>
      <c r="V49" s="79"/>
      <c r="W49" s="10"/>
      <c r="Z49" s="54" t="s">
        <v>121</v>
      </c>
    </row>
    <row r="50" spans="1:26">
      <c r="A50" s="14" t="s">
        <v>112</v>
      </c>
      <c r="B50" s="15" t="s">
        <v>49</v>
      </c>
      <c r="C50" s="18"/>
      <c r="D50" s="14" t="s">
        <v>52</v>
      </c>
      <c r="E50" s="14" t="s">
        <v>112</v>
      </c>
      <c r="F50" s="14" t="s">
        <v>112</v>
      </c>
      <c r="G50" s="41" t="s">
        <v>1</v>
      </c>
      <c r="H50" s="18">
        <v>27</v>
      </c>
      <c r="I50" s="14" t="s">
        <v>0</v>
      </c>
      <c r="J50" s="14" t="s">
        <v>42</v>
      </c>
      <c r="K50" s="14">
        <v>1111008</v>
      </c>
      <c r="L50" s="14" t="s">
        <v>45</v>
      </c>
      <c r="M50" s="14" t="s">
        <v>37</v>
      </c>
      <c r="N50" s="14" t="s">
        <v>36</v>
      </c>
      <c r="O50" s="78">
        <v>6</v>
      </c>
      <c r="P50" s="14"/>
      <c r="Q50" s="14"/>
      <c r="R50" s="16">
        <v>1337000</v>
      </c>
      <c r="S50" s="16">
        <v>844000</v>
      </c>
      <c r="T50" s="57">
        <f t="shared" si="1"/>
        <v>1375000</v>
      </c>
      <c r="U50" s="57">
        <f t="shared" si="1"/>
        <v>868000</v>
      </c>
      <c r="V50" s="79"/>
      <c r="W50" s="10"/>
      <c r="Z50" s="54" t="s">
        <v>121</v>
      </c>
    </row>
    <row r="51" spans="1:26">
      <c r="A51" s="14" t="s">
        <v>112</v>
      </c>
      <c r="B51" s="15" t="s">
        <v>51</v>
      </c>
      <c r="C51" s="18"/>
      <c r="D51" s="14" t="s">
        <v>52</v>
      </c>
      <c r="E51" s="14" t="s">
        <v>112</v>
      </c>
      <c r="F51" s="14" t="s">
        <v>112</v>
      </c>
      <c r="G51" s="41" t="s">
        <v>1</v>
      </c>
      <c r="H51" s="18">
        <v>29</v>
      </c>
      <c r="I51" s="14" t="s">
        <v>0</v>
      </c>
      <c r="J51" s="14" t="s">
        <v>42</v>
      </c>
      <c r="K51" s="14">
        <v>1111008</v>
      </c>
      <c r="L51" s="14" t="s">
        <v>45</v>
      </c>
      <c r="M51" s="14" t="s">
        <v>37</v>
      </c>
      <c r="N51" s="14" t="s">
        <v>36</v>
      </c>
      <c r="O51" s="78">
        <v>6</v>
      </c>
      <c r="P51" s="14"/>
      <c r="Q51" s="14"/>
      <c r="R51" s="16">
        <v>1413000</v>
      </c>
      <c r="S51" s="16">
        <v>891000</v>
      </c>
      <c r="T51" s="57">
        <f t="shared" ref="T51:U53" si="2">ROUND(((R51*$E$13)+R51)/1000,0)*1000</f>
        <v>1453000</v>
      </c>
      <c r="U51" s="57">
        <f t="shared" si="2"/>
        <v>916000</v>
      </c>
      <c r="V51" s="79"/>
      <c r="W51" s="10"/>
      <c r="Z51" s="54" t="s">
        <v>121</v>
      </c>
    </row>
    <row r="52" spans="1:26">
      <c r="A52" s="10"/>
      <c r="B52" s="42"/>
      <c r="C52" s="43"/>
      <c r="D52" s="10"/>
      <c r="E52" s="43"/>
      <c r="F52" s="10"/>
      <c r="G52" s="50"/>
      <c r="H52" s="43"/>
      <c r="I52" s="10"/>
      <c r="J52" s="10"/>
      <c r="K52" s="10"/>
      <c r="L52" s="10"/>
      <c r="M52" s="10"/>
      <c r="N52" s="10"/>
      <c r="O52" s="42"/>
      <c r="P52" s="10"/>
      <c r="Q52" s="10"/>
      <c r="R52" s="44"/>
      <c r="S52" s="44"/>
      <c r="T52" s="45"/>
      <c r="U52" s="45"/>
      <c r="V52" s="79"/>
      <c r="W52" s="10"/>
    </row>
    <row r="53" spans="1:26">
      <c r="B53"/>
      <c r="D53" s="36" t="s">
        <v>113</v>
      </c>
      <c r="E53"/>
      <c r="H53"/>
      <c r="O53" s="1"/>
      <c r="P53" s="1"/>
      <c r="Q53" s="1"/>
      <c r="R53" s="1"/>
      <c r="S53" s="1"/>
      <c r="T53" s="35" t="s">
        <v>99</v>
      </c>
    </row>
  </sheetData>
  <mergeCells count="6">
    <mergeCell ref="Z16:Z17"/>
    <mergeCell ref="A3:O3"/>
    <mergeCell ref="R16:S16"/>
    <mergeCell ref="T16:U16"/>
    <mergeCell ref="X16:X17"/>
    <mergeCell ref="Y16:Y17"/>
  </mergeCells>
  <printOptions horizontalCentered="1"/>
  <pageMargins left="0.1" right="0.1" top="0.78740157480314998" bottom="0.78740157480314998" header="0.31496062992126" footer="0.31496062992126"/>
  <pageSetup paperSize="9" scale="4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28"/>
  <sheetViews>
    <sheetView zoomScale="85" zoomScaleNormal="85" workbookViewId="0">
      <selection activeCell="AA17" sqref="AA17"/>
    </sheetView>
  </sheetViews>
  <sheetFormatPr defaultColWidth="11.42578125" defaultRowHeight="15"/>
  <cols>
    <col min="1" max="1" width="20.28515625" bestFit="1" customWidth="1"/>
    <col min="2" max="2" width="6.140625" style="1" customWidth="1"/>
    <col min="3" max="3" width="6" style="1" customWidth="1"/>
    <col min="4" max="4" width="23.7109375" customWidth="1"/>
    <col min="5" max="5" width="14.85546875" style="1" customWidth="1"/>
    <col min="6" max="6" width="13.28515625" customWidth="1"/>
    <col min="7" max="7" width="14.5703125" customWidth="1"/>
    <col min="8" max="8" width="9.28515625" style="1" customWidth="1"/>
    <col min="9" max="9" width="10.85546875" customWidth="1"/>
    <col min="10" max="10" width="16.28515625" customWidth="1"/>
    <col min="11" max="11" width="15.42578125" customWidth="1"/>
    <col min="12" max="12" width="41.7109375" customWidth="1"/>
    <col min="13" max="13" width="13" customWidth="1"/>
    <col min="14" max="14" width="6.85546875" customWidth="1"/>
    <col min="15" max="15" width="12.5703125" customWidth="1"/>
    <col min="16" max="16" width="8.42578125" customWidth="1"/>
    <col min="17" max="17" width="8.140625" customWidth="1"/>
    <col min="18" max="18" width="15.7109375" customWidth="1"/>
    <col min="19" max="19" width="16.42578125" customWidth="1"/>
    <col min="20" max="20" width="20.85546875" customWidth="1"/>
    <col min="21" max="21" width="21.85546875" customWidth="1"/>
    <col min="22" max="22" width="8" hidden="1" customWidth="1"/>
    <col min="23" max="23" width="3.28515625" hidden="1" customWidth="1"/>
    <col min="24" max="25" width="11.42578125" style="10" hidden="1" customWidth="1"/>
    <col min="26" max="16384" width="11.42578125" style="10"/>
  </cols>
  <sheetData>
    <row r="1" spans="1:25" s="22" customFormat="1">
      <c r="A1" s="20"/>
      <c r="B1" s="21"/>
      <c r="C1" s="21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5" s="22" customFormat="1">
      <c r="A2" s="20"/>
      <c r="B2" s="21"/>
      <c r="C2" s="21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5" s="24" customFormat="1" ht="26.25">
      <c r="A3" s="61" t="s">
        <v>105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23"/>
      <c r="Q3" s="23"/>
      <c r="R3" s="23"/>
      <c r="S3" s="23"/>
      <c r="T3" s="23"/>
      <c r="U3" s="23"/>
    </row>
    <row r="4" spans="1:25" s="24" customFormat="1">
      <c r="A4" s="25"/>
      <c r="E4" s="26"/>
      <c r="F4" s="27"/>
      <c r="G4" s="27"/>
    </row>
    <row r="5" spans="1:25" s="24" customFormat="1" ht="19.5">
      <c r="A5" s="25"/>
      <c r="D5" s="28" t="s">
        <v>82</v>
      </c>
      <c r="E5" s="26"/>
      <c r="F5" s="27"/>
      <c r="G5" s="27"/>
    </row>
    <row r="6" spans="1:25" s="24" customFormat="1">
      <c r="A6" s="25"/>
      <c r="D6" s="29" t="s">
        <v>89</v>
      </c>
      <c r="E6" s="26"/>
      <c r="F6" s="27"/>
      <c r="G6" s="27"/>
    </row>
    <row r="7" spans="1:25" s="24" customFormat="1">
      <c r="A7" s="25"/>
      <c r="D7" s="29"/>
      <c r="E7" s="26"/>
      <c r="F7" s="27"/>
      <c r="G7" s="27"/>
    </row>
    <row r="8" spans="1:25" s="24" customFormat="1" ht="17.45" customHeight="1">
      <c r="A8" s="25"/>
      <c r="D8" s="30" t="s">
        <v>104</v>
      </c>
      <c r="E8" s="31">
        <v>42663</v>
      </c>
      <c r="F8" s="27"/>
      <c r="G8" s="27"/>
    </row>
    <row r="9" spans="1:25" s="24" customFormat="1" ht="17.45" customHeight="1">
      <c r="A9" s="25"/>
      <c r="D9" s="30" t="s">
        <v>77</v>
      </c>
      <c r="E9" s="31">
        <v>42664</v>
      </c>
      <c r="F9" s="27"/>
      <c r="G9" s="27"/>
    </row>
    <row r="10" spans="1:25" s="24" customFormat="1">
      <c r="A10" s="25"/>
      <c r="D10" s="30" t="s">
        <v>78</v>
      </c>
      <c r="E10" s="32">
        <v>11900</v>
      </c>
      <c r="F10" s="27"/>
      <c r="G10" s="27"/>
    </row>
    <row r="11" spans="1:25" s="24" customFormat="1">
      <c r="A11" s="25"/>
      <c r="D11" s="30" t="s">
        <v>79</v>
      </c>
      <c r="E11" s="32">
        <v>13020</v>
      </c>
      <c r="F11" s="27"/>
      <c r="G11" s="27"/>
    </row>
    <row r="12" spans="1:25" s="24" customFormat="1">
      <c r="A12" s="25"/>
      <c r="D12" s="30" t="s">
        <v>80</v>
      </c>
      <c r="E12" s="33">
        <f>(E11-E10)/E10</f>
        <v>9.4117647058823528E-2</v>
      </c>
      <c r="F12" s="27"/>
      <c r="G12" s="27"/>
    </row>
    <row r="13" spans="1:25" s="24" customFormat="1">
      <c r="A13" s="25"/>
      <c r="D13" s="30" t="s">
        <v>81</v>
      </c>
      <c r="E13" s="33">
        <f>E12*0.3</f>
        <v>2.8235294117647056E-2</v>
      </c>
      <c r="F13" s="27"/>
      <c r="G13" s="27"/>
    </row>
    <row r="14" spans="1:25" s="24" customFormat="1">
      <c r="A14" s="25"/>
      <c r="D14" s="30"/>
      <c r="E14" s="26"/>
      <c r="F14" s="27"/>
      <c r="G14" s="27"/>
    </row>
    <row r="15" spans="1:25" s="24" customFormat="1">
      <c r="A15" s="25"/>
      <c r="D15" s="30"/>
      <c r="E15" s="26"/>
      <c r="F15" s="27"/>
      <c r="G15" s="27"/>
    </row>
    <row r="16" spans="1:25" ht="23.25">
      <c r="A16" s="11" t="s">
        <v>54</v>
      </c>
      <c r="B16" s="12"/>
      <c r="C16" s="12"/>
      <c r="D16" s="13"/>
      <c r="E16" s="12"/>
      <c r="F16" s="13"/>
      <c r="G16" s="13"/>
      <c r="H16" s="12"/>
      <c r="I16" s="13"/>
      <c r="J16" s="13"/>
      <c r="K16" s="13"/>
      <c r="L16" s="13"/>
      <c r="M16" s="13"/>
      <c r="N16" s="13"/>
      <c r="O16" s="13"/>
      <c r="P16" s="13"/>
      <c r="Q16" s="13"/>
      <c r="R16" s="62" t="s">
        <v>84</v>
      </c>
      <c r="S16" s="62"/>
      <c r="T16" s="62" t="s">
        <v>85</v>
      </c>
      <c r="U16" s="62"/>
      <c r="V16" s="13"/>
      <c r="W16" s="13"/>
      <c r="X16" s="63" t="s">
        <v>102</v>
      </c>
      <c r="Y16" s="63" t="s">
        <v>103</v>
      </c>
    </row>
    <row r="17" spans="1:25" s="9" customFormat="1" ht="137.44999999999999" customHeight="1">
      <c r="A17" s="19" t="s">
        <v>21</v>
      </c>
      <c r="B17" s="19" t="s">
        <v>20</v>
      </c>
      <c r="C17" s="19" t="s">
        <v>19</v>
      </c>
      <c r="D17" s="19" t="s">
        <v>18</v>
      </c>
      <c r="E17" s="19" t="s">
        <v>17</v>
      </c>
      <c r="F17" s="19" t="s">
        <v>16</v>
      </c>
      <c r="G17" s="19" t="s">
        <v>15</v>
      </c>
      <c r="H17" s="19" t="s">
        <v>14</v>
      </c>
      <c r="I17" s="19" t="s">
        <v>13</v>
      </c>
      <c r="J17" s="19" t="s">
        <v>12</v>
      </c>
      <c r="K17" s="19" t="s">
        <v>11</v>
      </c>
      <c r="L17" s="19" t="s">
        <v>10</v>
      </c>
      <c r="M17" s="19" t="s">
        <v>9</v>
      </c>
      <c r="N17" s="19" t="s">
        <v>8</v>
      </c>
      <c r="O17" s="19" t="s">
        <v>7</v>
      </c>
      <c r="P17" s="19" t="s">
        <v>6</v>
      </c>
      <c r="Q17" s="19" t="s">
        <v>5</v>
      </c>
      <c r="R17" s="19" t="s">
        <v>4</v>
      </c>
      <c r="S17" s="19" t="s">
        <v>3</v>
      </c>
      <c r="T17" s="19" t="s">
        <v>4</v>
      </c>
      <c r="U17" s="19" t="s">
        <v>3</v>
      </c>
      <c r="V17" s="19" t="s">
        <v>2</v>
      </c>
      <c r="W17" s="19" t="s">
        <v>53</v>
      </c>
      <c r="X17" s="64"/>
      <c r="Y17" s="64"/>
    </row>
    <row r="20" spans="1:25" ht="23.25">
      <c r="A20" s="11" t="s">
        <v>55</v>
      </c>
    </row>
    <row r="21" spans="1:25">
      <c r="A21" s="14" t="s">
        <v>56</v>
      </c>
      <c r="B21" s="15">
        <v>22</v>
      </c>
      <c r="C21" s="18"/>
      <c r="D21" s="14" t="s">
        <v>52</v>
      </c>
      <c r="E21" s="18">
        <v>714</v>
      </c>
      <c r="F21" s="14" t="s">
        <v>60</v>
      </c>
      <c r="G21" s="2" t="s">
        <v>1</v>
      </c>
      <c r="H21" s="15">
        <v>22</v>
      </c>
      <c r="I21" s="14"/>
      <c r="J21" s="14" t="s">
        <v>63</v>
      </c>
      <c r="K21" s="14">
        <v>740</v>
      </c>
      <c r="L21" s="14" t="s">
        <v>66</v>
      </c>
      <c r="M21" s="14" t="s">
        <v>67</v>
      </c>
      <c r="N21" s="14" t="s">
        <v>87</v>
      </c>
      <c r="O21" s="15">
        <v>950</v>
      </c>
      <c r="P21" s="14"/>
      <c r="Q21" s="14"/>
      <c r="R21" s="16">
        <v>25853000</v>
      </c>
      <c r="S21" s="16">
        <v>23852000</v>
      </c>
      <c r="T21" s="34">
        <f t="shared" ref="T21:U26" si="0">ROUND(((R21*$E$13)+R21)/1000,0)*1000</f>
        <v>26583000</v>
      </c>
      <c r="U21" s="34">
        <f t="shared" si="0"/>
        <v>24525000</v>
      </c>
      <c r="V21" s="7">
        <v>100</v>
      </c>
      <c r="W21" s="14"/>
      <c r="X21" s="14">
        <v>16.083352000000001</v>
      </c>
      <c r="Y21" s="14">
        <v>108.12851999999999</v>
      </c>
    </row>
    <row r="22" spans="1:25">
      <c r="A22" s="14" t="s">
        <v>56</v>
      </c>
      <c r="B22" s="15">
        <v>22</v>
      </c>
      <c r="C22" s="18"/>
      <c r="D22" s="14" t="s">
        <v>52</v>
      </c>
      <c r="E22" s="18">
        <v>714</v>
      </c>
      <c r="F22" s="14" t="s">
        <v>60</v>
      </c>
      <c r="G22" s="2" t="s">
        <v>1</v>
      </c>
      <c r="H22" s="15">
        <v>22</v>
      </c>
      <c r="I22" s="14"/>
      <c r="J22" s="14" t="s">
        <v>61</v>
      </c>
      <c r="K22" s="14">
        <v>741</v>
      </c>
      <c r="L22" s="14" t="s">
        <v>68</v>
      </c>
      <c r="M22" s="14" t="s">
        <v>69</v>
      </c>
      <c r="N22" s="14" t="s">
        <v>86</v>
      </c>
      <c r="O22" s="15">
        <v>910</v>
      </c>
      <c r="P22" s="14"/>
      <c r="Q22" s="14"/>
      <c r="R22" s="16">
        <v>24764000</v>
      </c>
      <c r="S22" s="16">
        <v>22848000</v>
      </c>
      <c r="T22" s="34">
        <f t="shared" si="0"/>
        <v>25463000</v>
      </c>
      <c r="U22" s="34">
        <f t="shared" si="0"/>
        <v>23493000</v>
      </c>
      <c r="V22" s="7">
        <v>100</v>
      </c>
      <c r="W22" s="14"/>
      <c r="X22" s="14">
        <v>15.937201999999999</v>
      </c>
      <c r="Y22" s="14">
        <v>108.263558</v>
      </c>
    </row>
    <row r="23" spans="1:25">
      <c r="A23" s="14" t="s">
        <v>56</v>
      </c>
      <c r="B23" s="15">
        <v>22</v>
      </c>
      <c r="C23" s="18"/>
      <c r="D23" s="14" t="s">
        <v>52</v>
      </c>
      <c r="E23" s="18">
        <v>714</v>
      </c>
      <c r="F23" s="14" t="s">
        <v>60</v>
      </c>
      <c r="G23" s="2" t="s">
        <v>1</v>
      </c>
      <c r="H23" s="15">
        <v>22</v>
      </c>
      <c r="I23" s="14"/>
      <c r="J23" s="14" t="s">
        <v>62</v>
      </c>
      <c r="K23" s="14">
        <v>725</v>
      </c>
      <c r="L23" s="14" t="s">
        <v>70</v>
      </c>
      <c r="M23" s="14" t="s">
        <v>71</v>
      </c>
      <c r="N23" s="14" t="s">
        <v>88</v>
      </c>
      <c r="O23" s="15">
        <v>105</v>
      </c>
      <c r="P23" s="14"/>
      <c r="Q23" s="14"/>
      <c r="R23" s="16">
        <v>3363000</v>
      </c>
      <c r="S23" s="16">
        <v>3133000</v>
      </c>
      <c r="T23" s="34">
        <f t="shared" si="0"/>
        <v>3458000</v>
      </c>
      <c r="U23" s="34">
        <f t="shared" si="0"/>
        <v>3221000</v>
      </c>
      <c r="V23" s="7">
        <v>100</v>
      </c>
      <c r="W23" s="14"/>
      <c r="X23" s="14">
        <v>10.342393</v>
      </c>
      <c r="Y23" s="14">
        <v>106.314531</v>
      </c>
    </row>
    <row r="24" spans="1:25">
      <c r="A24" s="14" t="s">
        <v>35</v>
      </c>
      <c r="B24" s="15" t="s">
        <v>59</v>
      </c>
      <c r="C24" s="18"/>
      <c r="D24" s="14" t="s">
        <v>52</v>
      </c>
      <c r="E24" s="18">
        <v>710</v>
      </c>
      <c r="F24" s="14" t="s">
        <v>34</v>
      </c>
      <c r="G24" s="2" t="s">
        <v>1</v>
      </c>
      <c r="H24" s="15" t="s">
        <v>59</v>
      </c>
      <c r="I24" s="14"/>
      <c r="J24" s="14" t="s">
        <v>61</v>
      </c>
      <c r="K24" s="14">
        <v>741</v>
      </c>
      <c r="L24" s="14" t="s">
        <v>68</v>
      </c>
      <c r="M24" s="14" t="s">
        <v>69</v>
      </c>
      <c r="N24" s="14" t="s">
        <v>86</v>
      </c>
      <c r="O24" s="15">
        <v>910</v>
      </c>
      <c r="P24" s="14"/>
      <c r="Q24" s="14"/>
      <c r="R24" s="17">
        <v>24764000</v>
      </c>
      <c r="S24" s="17">
        <v>22848000</v>
      </c>
      <c r="T24" s="34">
        <f t="shared" si="0"/>
        <v>25463000</v>
      </c>
      <c r="U24" s="34">
        <f t="shared" si="0"/>
        <v>23493000</v>
      </c>
      <c r="V24" s="7">
        <v>100</v>
      </c>
      <c r="W24" s="14"/>
      <c r="X24" s="14">
        <v>15.937201999999999</v>
      </c>
      <c r="Y24" s="14">
        <v>108.263558</v>
      </c>
    </row>
    <row r="25" spans="1:25">
      <c r="A25" s="14" t="s">
        <v>57</v>
      </c>
      <c r="B25" s="15">
        <v>22</v>
      </c>
      <c r="C25" s="18"/>
      <c r="D25" s="14" t="s">
        <v>52</v>
      </c>
      <c r="E25" s="18">
        <v>741</v>
      </c>
      <c r="F25" s="14" t="s">
        <v>61</v>
      </c>
      <c r="G25" s="2" t="s">
        <v>1</v>
      </c>
      <c r="H25" s="15">
        <v>22</v>
      </c>
      <c r="I25" s="14"/>
      <c r="J25" s="14" t="s">
        <v>34</v>
      </c>
      <c r="K25" s="14">
        <v>710</v>
      </c>
      <c r="L25" s="14" t="s">
        <v>73</v>
      </c>
      <c r="M25" s="14" t="s">
        <v>33</v>
      </c>
      <c r="N25" s="14" t="s">
        <v>32</v>
      </c>
      <c r="O25" s="15">
        <v>910</v>
      </c>
      <c r="P25" s="14"/>
      <c r="Q25" s="14"/>
      <c r="R25" s="16">
        <v>25543000</v>
      </c>
      <c r="S25" s="16">
        <v>21321000</v>
      </c>
      <c r="T25" s="34">
        <f t="shared" si="0"/>
        <v>26264000</v>
      </c>
      <c r="U25" s="34">
        <f t="shared" si="0"/>
        <v>21923000</v>
      </c>
      <c r="V25" s="7">
        <v>100</v>
      </c>
      <c r="W25" s="14"/>
      <c r="X25" s="14">
        <v>10.868763</v>
      </c>
      <c r="Y25" s="14">
        <v>106.651281</v>
      </c>
    </row>
    <row r="26" spans="1:25">
      <c r="A26" s="14" t="s">
        <v>58</v>
      </c>
      <c r="B26" s="15">
        <v>24</v>
      </c>
      <c r="C26" s="18"/>
      <c r="D26" s="14" t="s">
        <v>52</v>
      </c>
      <c r="E26" s="18">
        <v>725</v>
      </c>
      <c r="F26" s="14" t="s">
        <v>62</v>
      </c>
      <c r="G26" s="2" t="s">
        <v>1</v>
      </c>
      <c r="H26" s="15">
        <v>24</v>
      </c>
      <c r="I26" s="14"/>
      <c r="J26" s="14" t="s">
        <v>65</v>
      </c>
      <c r="K26" s="14">
        <v>711</v>
      </c>
      <c r="L26" s="14" t="s">
        <v>74</v>
      </c>
      <c r="M26" s="14" t="s">
        <v>33</v>
      </c>
      <c r="N26" s="14" t="s">
        <v>32</v>
      </c>
      <c r="O26" s="15">
        <v>70</v>
      </c>
      <c r="P26" s="14"/>
      <c r="Q26" s="14"/>
      <c r="R26" s="16">
        <v>2821000</v>
      </c>
      <c r="S26" s="16">
        <v>2539000</v>
      </c>
      <c r="T26" s="34">
        <f t="shared" si="0"/>
        <v>2901000</v>
      </c>
      <c r="U26" s="34">
        <f t="shared" si="0"/>
        <v>2611000</v>
      </c>
      <c r="V26" s="7">
        <v>100</v>
      </c>
      <c r="W26" s="14"/>
      <c r="X26" s="14">
        <v>10.802144999999999</v>
      </c>
      <c r="Y26" s="14">
        <v>106.64721299999999</v>
      </c>
    </row>
    <row r="28" spans="1:25">
      <c r="B28"/>
      <c r="D28" s="36" t="s">
        <v>113</v>
      </c>
      <c r="E28"/>
      <c r="H28"/>
      <c r="O28" s="1"/>
      <c r="P28" s="1"/>
      <c r="Q28" s="1"/>
      <c r="R28" s="1"/>
      <c r="S28" s="1"/>
      <c r="T28" s="35" t="s">
        <v>99</v>
      </c>
    </row>
  </sheetData>
  <mergeCells count="5">
    <mergeCell ref="A3:O3"/>
    <mergeCell ref="R16:S16"/>
    <mergeCell ref="T16:U16"/>
    <mergeCell ref="X16:X17"/>
    <mergeCell ref="Y16:Y17"/>
  </mergeCells>
  <printOptions horizontalCentered="1"/>
  <pageMargins left="0.25" right="0.25" top="0.75" bottom="0.75" header="0.3" footer="0.3"/>
  <pageSetup paperSize="9" scale="4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9"/>
  <sheetViews>
    <sheetView workbookViewId="0">
      <selection activeCell="E8" sqref="E8:E9"/>
    </sheetView>
  </sheetViews>
  <sheetFormatPr defaultColWidth="11.42578125" defaultRowHeight="15"/>
  <cols>
    <col min="1" max="1" width="20.28515625" bestFit="1" customWidth="1"/>
    <col min="2" max="2" width="6.140625" style="1" customWidth="1"/>
    <col min="3" max="3" width="6" style="1" customWidth="1"/>
    <col min="4" max="4" width="23.7109375" customWidth="1"/>
    <col min="5" max="5" width="10.28515625" style="1" customWidth="1"/>
    <col min="6" max="6" width="13.28515625" customWidth="1"/>
    <col min="7" max="7" width="14.5703125" customWidth="1"/>
    <col min="8" max="8" width="9.28515625" style="1" customWidth="1"/>
    <col min="9" max="9" width="18.5703125" customWidth="1"/>
    <col min="10" max="10" width="39" customWidth="1"/>
    <col min="11" max="11" width="13.28515625" customWidth="1"/>
    <col min="12" max="12" width="54.28515625" customWidth="1"/>
    <col min="13" max="13" width="13" customWidth="1"/>
    <col min="14" max="14" width="6.85546875" customWidth="1"/>
    <col min="15" max="15" width="12.5703125" customWidth="1"/>
    <col min="16" max="16" width="8.42578125" hidden="1" customWidth="1"/>
    <col min="17" max="17" width="8.140625" hidden="1" customWidth="1"/>
    <col min="18" max="18" width="15.7109375" customWidth="1"/>
    <col min="19" max="19" width="16.42578125" customWidth="1"/>
    <col min="20" max="20" width="20.5703125" customWidth="1"/>
    <col min="21" max="21" width="20.42578125" customWidth="1"/>
    <col min="22" max="22" width="8" hidden="1" customWidth="1"/>
    <col min="23" max="23" width="3.28515625" hidden="1" customWidth="1"/>
    <col min="24" max="16384" width="11.42578125" style="10"/>
  </cols>
  <sheetData>
    <row r="1" spans="1:25" s="22" customFormat="1">
      <c r="A1" s="20"/>
      <c r="B1" s="21"/>
      <c r="C1" s="21"/>
      <c r="D1" s="20"/>
      <c r="E1" s="21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5" s="22" customFormat="1">
      <c r="A2" s="20"/>
      <c r="B2" s="21"/>
      <c r="C2" s="21"/>
      <c r="D2" s="20"/>
      <c r="E2" s="21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5" s="24" customFormat="1" ht="26.25">
      <c r="A3" s="61" t="s">
        <v>75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37"/>
      <c r="Q3" s="37"/>
      <c r="R3" s="37"/>
      <c r="S3" s="37"/>
      <c r="T3" s="37"/>
      <c r="U3" s="37"/>
    </row>
    <row r="4" spans="1:25" s="24" customFormat="1">
      <c r="A4" s="25"/>
      <c r="F4" s="27"/>
      <c r="G4" s="27"/>
    </row>
    <row r="5" spans="1:25" s="24" customFormat="1" ht="19.5">
      <c r="A5" s="25"/>
      <c r="D5" s="28" t="s">
        <v>82</v>
      </c>
      <c r="E5" s="29"/>
      <c r="F5" s="27"/>
      <c r="G5" s="27"/>
    </row>
    <row r="6" spans="1:25" s="24" customFormat="1">
      <c r="A6" s="25"/>
      <c r="D6" s="29" t="s">
        <v>83</v>
      </c>
      <c r="E6" s="29"/>
      <c r="F6" s="27"/>
      <c r="G6" s="27"/>
    </row>
    <row r="7" spans="1:25" s="24" customFormat="1">
      <c r="A7" s="25"/>
      <c r="D7" s="29"/>
      <c r="E7" s="29"/>
      <c r="F7" s="27"/>
      <c r="G7" s="27"/>
    </row>
    <row r="8" spans="1:25" s="24" customFormat="1" ht="17.45" customHeight="1">
      <c r="A8" s="25"/>
      <c r="D8" s="30" t="s">
        <v>76</v>
      </c>
      <c r="E8" s="31">
        <v>42495</v>
      </c>
      <c r="F8" s="27"/>
      <c r="G8" s="27"/>
    </row>
    <row r="9" spans="1:25" s="24" customFormat="1" ht="17.45" customHeight="1">
      <c r="A9" s="25"/>
      <c r="D9" s="30" t="s">
        <v>77</v>
      </c>
      <c r="E9" s="31">
        <v>42496</v>
      </c>
      <c r="F9" s="27"/>
      <c r="G9" s="27"/>
    </row>
    <row r="10" spans="1:25" s="24" customFormat="1">
      <c r="A10" s="25"/>
      <c r="D10" s="30" t="s">
        <v>78</v>
      </c>
      <c r="E10" s="32">
        <v>10200</v>
      </c>
      <c r="F10" s="27"/>
      <c r="G10" s="27"/>
    </row>
    <row r="11" spans="1:25" s="24" customFormat="1">
      <c r="A11" s="25"/>
      <c r="D11" s="30" t="s">
        <v>79</v>
      </c>
      <c r="E11" s="32">
        <v>11020</v>
      </c>
      <c r="F11" s="27"/>
      <c r="G11" s="27"/>
    </row>
    <row r="12" spans="1:25" s="24" customFormat="1">
      <c r="A12" s="25"/>
      <c r="D12" s="30" t="s">
        <v>80</v>
      </c>
      <c r="E12" s="33">
        <f>(E11-E10)/E10</f>
        <v>8.0392156862745104E-2</v>
      </c>
      <c r="F12" s="27"/>
      <c r="G12" s="27"/>
    </row>
    <row r="13" spans="1:25" s="24" customFormat="1">
      <c r="A13" s="25"/>
      <c r="D13" s="30" t="s">
        <v>81</v>
      </c>
      <c r="E13" s="33">
        <f>E12*0.3</f>
        <v>2.4117647058823532E-2</v>
      </c>
      <c r="F13" s="27"/>
      <c r="G13" s="27"/>
    </row>
    <row r="14" spans="1:25" s="24" customFormat="1">
      <c r="A14" s="25"/>
      <c r="D14" s="30"/>
      <c r="E14" s="33"/>
      <c r="F14" s="27"/>
      <c r="G14" s="27"/>
    </row>
    <row r="15" spans="1:25" s="24" customFormat="1">
      <c r="A15" s="25"/>
      <c r="D15" s="30"/>
      <c r="E15" s="33"/>
      <c r="F15" s="27"/>
      <c r="G15" s="27"/>
    </row>
    <row r="16" spans="1:25" ht="23.25">
      <c r="A16" s="11" t="s">
        <v>54</v>
      </c>
      <c r="B16" s="12"/>
      <c r="C16" s="12"/>
      <c r="D16" s="13"/>
      <c r="E16" s="12"/>
      <c r="F16" s="13"/>
      <c r="G16" s="13"/>
      <c r="H16" s="12"/>
      <c r="I16" s="13"/>
      <c r="J16" s="13"/>
      <c r="K16" s="13"/>
      <c r="L16" s="13"/>
      <c r="M16" s="13"/>
      <c r="N16" s="13"/>
      <c r="O16" s="13"/>
      <c r="P16" s="13"/>
      <c r="Q16" s="13"/>
      <c r="R16" s="62" t="s">
        <v>84</v>
      </c>
      <c r="S16" s="62"/>
      <c r="T16" s="62" t="s">
        <v>85</v>
      </c>
      <c r="U16" s="62"/>
      <c r="V16" s="13"/>
      <c r="W16" s="13"/>
      <c r="X16" s="67" t="s">
        <v>100</v>
      </c>
      <c r="Y16" s="67" t="s">
        <v>101</v>
      </c>
    </row>
    <row r="17" spans="1:25" s="9" customFormat="1" ht="101.25" customHeight="1">
      <c r="A17" s="19" t="s">
        <v>21</v>
      </c>
      <c r="B17" s="19" t="s">
        <v>20</v>
      </c>
      <c r="C17" s="19" t="s">
        <v>19</v>
      </c>
      <c r="D17" s="19" t="s">
        <v>18</v>
      </c>
      <c r="E17" s="19" t="s">
        <v>17</v>
      </c>
      <c r="F17" s="19" t="s">
        <v>16</v>
      </c>
      <c r="G17" s="19" t="s">
        <v>15</v>
      </c>
      <c r="H17" s="19" t="s">
        <v>14</v>
      </c>
      <c r="I17" s="19" t="s">
        <v>13</v>
      </c>
      <c r="J17" s="19" t="s">
        <v>12</v>
      </c>
      <c r="K17" s="19" t="s">
        <v>11</v>
      </c>
      <c r="L17" s="19" t="s">
        <v>10</v>
      </c>
      <c r="M17" s="19" t="s">
        <v>9</v>
      </c>
      <c r="N17" s="19" t="s">
        <v>8</v>
      </c>
      <c r="O17" s="19" t="s">
        <v>7</v>
      </c>
      <c r="P17" s="19" t="s">
        <v>6</v>
      </c>
      <c r="Q17" s="19" t="s">
        <v>5</v>
      </c>
      <c r="R17" s="19" t="s">
        <v>4</v>
      </c>
      <c r="S17" s="19" t="s">
        <v>3</v>
      </c>
      <c r="T17" s="19" t="s">
        <v>4</v>
      </c>
      <c r="U17" s="19" t="s">
        <v>3</v>
      </c>
      <c r="V17" s="19" t="s">
        <v>2</v>
      </c>
      <c r="W17" s="38" t="s">
        <v>53</v>
      </c>
      <c r="X17" s="68"/>
      <c r="Y17" s="68"/>
    </row>
    <row r="18" spans="1:25" ht="13.5" customHeight="1">
      <c r="A18" s="2" t="s">
        <v>35</v>
      </c>
      <c r="B18" s="3" t="s">
        <v>23</v>
      </c>
      <c r="C18" s="4">
        <v>13</v>
      </c>
      <c r="D18" s="2" t="s">
        <v>52</v>
      </c>
      <c r="E18" s="4">
        <v>6410</v>
      </c>
      <c r="F18" s="2" t="s">
        <v>34</v>
      </c>
      <c r="G18" s="2" t="s">
        <v>1</v>
      </c>
      <c r="H18" s="3" t="s">
        <v>22</v>
      </c>
      <c r="I18" s="2" t="s">
        <v>0</v>
      </c>
      <c r="J18" s="2" t="s">
        <v>41</v>
      </c>
      <c r="K18" s="5">
        <v>1111177</v>
      </c>
      <c r="L18" s="2" t="s">
        <v>40</v>
      </c>
      <c r="M18" s="2" t="s">
        <v>33</v>
      </c>
      <c r="N18" s="2" t="s">
        <v>32</v>
      </c>
      <c r="O18" s="4">
        <v>3</v>
      </c>
      <c r="P18" s="4">
        <v>561</v>
      </c>
      <c r="Q18" s="4">
        <v>704</v>
      </c>
      <c r="R18" s="6">
        <v>392000</v>
      </c>
      <c r="S18" s="6">
        <v>352000</v>
      </c>
      <c r="T18" s="34">
        <f>ROUND(((R18*$E$13)+R18)/1000,0)*1000</f>
        <v>401000</v>
      </c>
      <c r="U18" s="34">
        <f>ROUND(((S18*$E$13)+S18)/1000,0)*1000</f>
        <v>360000</v>
      </c>
      <c r="V18" s="7">
        <v>100</v>
      </c>
      <c r="W18" s="8">
        <v>1265</v>
      </c>
      <c r="X18" s="14"/>
      <c r="Y18" s="14"/>
    </row>
    <row r="19" spans="1:25" ht="13.5" customHeight="1">
      <c r="A19" s="2" t="s">
        <v>35</v>
      </c>
      <c r="B19" s="3" t="s">
        <v>27</v>
      </c>
      <c r="C19" s="4">
        <v>10</v>
      </c>
      <c r="D19" s="2" t="s">
        <v>52</v>
      </c>
      <c r="E19" s="4">
        <v>6410</v>
      </c>
      <c r="F19" s="2" t="s">
        <v>34</v>
      </c>
      <c r="G19" s="2" t="s">
        <v>1</v>
      </c>
      <c r="H19" s="3" t="s">
        <v>26</v>
      </c>
      <c r="I19" s="2" t="s">
        <v>0</v>
      </c>
      <c r="J19" s="2" t="s">
        <v>31</v>
      </c>
      <c r="K19" s="5">
        <v>1111294</v>
      </c>
      <c r="L19" s="2" t="s">
        <v>30</v>
      </c>
      <c r="M19" s="2" t="s">
        <v>29</v>
      </c>
      <c r="N19" s="2" t="s">
        <v>28</v>
      </c>
      <c r="O19" s="4">
        <v>290</v>
      </c>
      <c r="P19" s="4">
        <v>73</v>
      </c>
      <c r="Q19" s="4">
        <v>93</v>
      </c>
      <c r="R19" s="6">
        <v>5628000</v>
      </c>
      <c r="S19" s="6">
        <v>5063000</v>
      </c>
      <c r="T19" s="34">
        <f t="shared" ref="T19:U24" si="0">ROUND(((R19*$E$13)+R19)/1000,0)*1000</f>
        <v>5764000</v>
      </c>
      <c r="U19" s="34">
        <f t="shared" si="0"/>
        <v>5185000</v>
      </c>
      <c r="V19" s="7">
        <v>100</v>
      </c>
      <c r="W19" s="8">
        <v>166</v>
      </c>
      <c r="X19" s="14"/>
      <c r="Y19" s="14"/>
    </row>
    <row r="20" spans="1:25" ht="13.5" customHeight="1">
      <c r="A20" s="2" t="s">
        <v>35</v>
      </c>
      <c r="B20" s="3" t="s">
        <v>25</v>
      </c>
      <c r="C20" s="4">
        <v>8</v>
      </c>
      <c r="D20" s="2" t="s">
        <v>52</v>
      </c>
      <c r="E20" s="4">
        <v>6410</v>
      </c>
      <c r="F20" s="2" t="s">
        <v>34</v>
      </c>
      <c r="G20" s="2" t="s">
        <v>1</v>
      </c>
      <c r="H20" s="3" t="s">
        <v>24</v>
      </c>
      <c r="I20" s="2" t="s">
        <v>0</v>
      </c>
      <c r="J20" s="2" t="s">
        <v>47</v>
      </c>
      <c r="K20" s="5">
        <v>1110996</v>
      </c>
      <c r="L20" s="2" t="s">
        <v>46</v>
      </c>
      <c r="M20" s="2" t="s">
        <v>33</v>
      </c>
      <c r="N20" s="2" t="s">
        <v>32</v>
      </c>
      <c r="O20" s="4">
        <v>17</v>
      </c>
      <c r="P20" s="4">
        <v>24</v>
      </c>
      <c r="Q20" s="4">
        <v>34</v>
      </c>
      <c r="R20" s="6">
        <v>1082000</v>
      </c>
      <c r="S20" s="6">
        <v>974000</v>
      </c>
      <c r="T20" s="34">
        <f t="shared" si="0"/>
        <v>1108000</v>
      </c>
      <c r="U20" s="34">
        <f t="shared" si="0"/>
        <v>997000</v>
      </c>
      <c r="V20" s="7">
        <v>100</v>
      </c>
      <c r="W20" s="8">
        <v>58</v>
      </c>
      <c r="X20" s="14"/>
      <c r="Y20" s="14"/>
    </row>
    <row r="21" spans="1:25" ht="13.5" customHeight="1">
      <c r="A21" s="2" t="s">
        <v>35</v>
      </c>
      <c r="B21" s="3" t="s">
        <v>25</v>
      </c>
      <c r="C21" s="4">
        <v>12</v>
      </c>
      <c r="D21" s="2" t="s">
        <v>52</v>
      </c>
      <c r="E21" s="4">
        <v>6410</v>
      </c>
      <c r="F21" s="2" t="s">
        <v>34</v>
      </c>
      <c r="G21" s="2" t="s">
        <v>1</v>
      </c>
      <c r="H21" s="3" t="s">
        <v>24</v>
      </c>
      <c r="I21" s="2" t="s">
        <v>0</v>
      </c>
      <c r="J21" s="2" t="s">
        <v>44</v>
      </c>
      <c r="K21" s="5">
        <v>1111157</v>
      </c>
      <c r="L21" s="2" t="s">
        <v>43</v>
      </c>
      <c r="M21" s="2" t="s">
        <v>33</v>
      </c>
      <c r="N21" s="2" t="s">
        <v>32</v>
      </c>
      <c r="O21" s="4">
        <v>30</v>
      </c>
      <c r="P21" s="4">
        <v>26</v>
      </c>
      <c r="Q21" s="4">
        <v>36</v>
      </c>
      <c r="R21" s="6">
        <v>1012000</v>
      </c>
      <c r="S21" s="6">
        <v>920000</v>
      </c>
      <c r="T21" s="34">
        <f t="shared" si="0"/>
        <v>1036000</v>
      </c>
      <c r="U21" s="34">
        <f t="shared" si="0"/>
        <v>942000</v>
      </c>
      <c r="V21" s="7">
        <v>100</v>
      </c>
      <c r="W21" s="8">
        <v>62</v>
      </c>
      <c r="X21" s="14"/>
      <c r="Y21" s="14"/>
    </row>
    <row r="22" spans="1:25" ht="13.5" customHeight="1">
      <c r="A22" s="2" t="s">
        <v>35</v>
      </c>
      <c r="B22" s="3" t="s">
        <v>25</v>
      </c>
      <c r="C22" s="4">
        <v>29</v>
      </c>
      <c r="D22" s="2" t="s">
        <v>52</v>
      </c>
      <c r="E22" s="4">
        <v>6410</v>
      </c>
      <c r="F22" s="2" t="s">
        <v>34</v>
      </c>
      <c r="G22" s="2" t="s">
        <v>1</v>
      </c>
      <c r="H22" s="3" t="s">
        <v>24</v>
      </c>
      <c r="I22" s="2" t="s">
        <v>0</v>
      </c>
      <c r="J22" s="2" t="s">
        <v>39</v>
      </c>
      <c r="K22" s="5">
        <v>1111383</v>
      </c>
      <c r="L22" s="2" t="s">
        <v>38</v>
      </c>
      <c r="M22" s="2" t="s">
        <v>33</v>
      </c>
      <c r="N22" s="2" t="s">
        <v>32</v>
      </c>
      <c r="O22" s="4">
        <v>20</v>
      </c>
      <c r="P22" s="4">
        <v>18</v>
      </c>
      <c r="Q22" s="4">
        <v>22</v>
      </c>
      <c r="R22" s="6">
        <v>847000</v>
      </c>
      <c r="S22" s="6">
        <v>763000</v>
      </c>
      <c r="T22" s="34">
        <f t="shared" si="0"/>
        <v>867000</v>
      </c>
      <c r="U22" s="34">
        <f t="shared" si="0"/>
        <v>781000</v>
      </c>
      <c r="V22" s="7">
        <v>100</v>
      </c>
      <c r="W22" s="8">
        <v>40</v>
      </c>
      <c r="X22" s="14"/>
      <c r="Y22" s="14"/>
    </row>
    <row r="23" spans="1:25" ht="13.5" customHeight="1">
      <c r="A23" s="2" t="s">
        <v>35</v>
      </c>
      <c r="B23" s="3" t="s">
        <v>49</v>
      </c>
      <c r="C23" s="4">
        <v>1</v>
      </c>
      <c r="D23" s="2" t="s">
        <v>52</v>
      </c>
      <c r="E23" s="4">
        <v>6410</v>
      </c>
      <c r="F23" s="2" t="s">
        <v>34</v>
      </c>
      <c r="G23" s="2" t="s">
        <v>1</v>
      </c>
      <c r="H23" s="3" t="s">
        <v>48</v>
      </c>
      <c r="I23" s="2" t="s">
        <v>0</v>
      </c>
      <c r="J23" s="2" t="s">
        <v>42</v>
      </c>
      <c r="K23" s="5">
        <v>1111008</v>
      </c>
      <c r="L23" s="2" t="s">
        <v>45</v>
      </c>
      <c r="M23" s="2" t="s">
        <v>37</v>
      </c>
      <c r="N23" s="2" t="s">
        <v>36</v>
      </c>
      <c r="O23" s="4">
        <v>15</v>
      </c>
      <c r="P23" s="4">
        <v>265</v>
      </c>
      <c r="Q23" s="4">
        <v>339</v>
      </c>
      <c r="R23" s="6">
        <v>1202000</v>
      </c>
      <c r="S23" s="6">
        <v>1082000</v>
      </c>
      <c r="T23" s="34">
        <f t="shared" si="0"/>
        <v>1231000</v>
      </c>
      <c r="U23" s="34">
        <f t="shared" si="0"/>
        <v>1108000</v>
      </c>
      <c r="V23" s="7">
        <v>100</v>
      </c>
      <c r="W23" s="8">
        <v>604</v>
      </c>
      <c r="X23" s="14"/>
      <c r="Y23" s="14"/>
    </row>
    <row r="24" spans="1:25" ht="13.5" customHeight="1">
      <c r="A24" s="2" t="s">
        <v>35</v>
      </c>
      <c r="B24" s="3" t="s">
        <v>51</v>
      </c>
      <c r="C24" s="4">
        <v>1</v>
      </c>
      <c r="D24" s="2" t="s">
        <v>52</v>
      </c>
      <c r="E24" s="4">
        <v>6410</v>
      </c>
      <c r="F24" s="2" t="s">
        <v>34</v>
      </c>
      <c r="G24" s="2" t="s">
        <v>1</v>
      </c>
      <c r="H24" s="3" t="s">
        <v>50</v>
      </c>
      <c r="I24" s="2" t="s">
        <v>0</v>
      </c>
      <c r="J24" s="2" t="s">
        <v>42</v>
      </c>
      <c r="K24" s="5">
        <v>1111008</v>
      </c>
      <c r="L24" s="2" t="s">
        <v>45</v>
      </c>
      <c r="M24" s="2" t="s">
        <v>37</v>
      </c>
      <c r="N24" s="2" t="s">
        <v>36</v>
      </c>
      <c r="O24" s="4">
        <v>15</v>
      </c>
      <c r="P24" s="4">
        <v>92</v>
      </c>
      <c r="Q24" s="4">
        <v>117</v>
      </c>
      <c r="R24" s="6">
        <v>1270000</v>
      </c>
      <c r="S24" s="6">
        <v>1142000</v>
      </c>
      <c r="T24" s="34">
        <f t="shared" si="0"/>
        <v>1301000</v>
      </c>
      <c r="U24" s="34">
        <f t="shared" si="0"/>
        <v>1170000</v>
      </c>
      <c r="V24" s="7">
        <v>100</v>
      </c>
      <c r="W24" s="8">
        <v>209</v>
      </c>
      <c r="X24" s="14"/>
      <c r="Y24" s="14"/>
    </row>
    <row r="27" spans="1:25" ht="23.25">
      <c r="A27" s="11" t="s">
        <v>55</v>
      </c>
    </row>
    <row r="28" spans="1:25">
      <c r="A28" s="14" t="s">
        <v>56</v>
      </c>
      <c r="B28" s="15">
        <v>22</v>
      </c>
      <c r="C28" s="18"/>
      <c r="D28" s="14" t="s">
        <v>52</v>
      </c>
      <c r="E28" s="18">
        <v>6414</v>
      </c>
      <c r="F28" s="14" t="s">
        <v>60</v>
      </c>
      <c r="G28" s="2" t="s">
        <v>1</v>
      </c>
      <c r="H28" s="18">
        <v>22</v>
      </c>
      <c r="I28" s="14" t="s">
        <v>90</v>
      </c>
      <c r="J28" s="14" t="s">
        <v>63</v>
      </c>
      <c r="K28" s="14">
        <v>6440</v>
      </c>
      <c r="L28" s="14" t="s">
        <v>66</v>
      </c>
      <c r="M28" s="14" t="s">
        <v>67</v>
      </c>
      <c r="N28" s="14" t="s">
        <v>87</v>
      </c>
      <c r="O28" s="15">
        <v>950</v>
      </c>
      <c r="P28" s="14"/>
      <c r="Q28" s="14"/>
      <c r="R28" s="16">
        <v>25274000</v>
      </c>
      <c r="S28" s="16">
        <v>23318000</v>
      </c>
      <c r="T28" s="34">
        <f t="shared" ref="T28:U37" si="1">ROUND(((R28*$E$13)+R28)/1000,0)*1000</f>
        <v>25884000</v>
      </c>
      <c r="U28" s="34">
        <f t="shared" si="1"/>
        <v>23880000</v>
      </c>
      <c r="V28" s="7">
        <v>100</v>
      </c>
      <c r="W28" s="14"/>
      <c r="X28" s="14"/>
      <c r="Y28" s="14"/>
    </row>
    <row r="29" spans="1:25">
      <c r="A29" s="14" t="s">
        <v>56</v>
      </c>
      <c r="B29" s="15">
        <v>22</v>
      </c>
      <c r="C29" s="18"/>
      <c r="D29" s="14" t="s">
        <v>52</v>
      </c>
      <c r="E29" s="18">
        <v>6414</v>
      </c>
      <c r="F29" s="14" t="s">
        <v>60</v>
      </c>
      <c r="G29" s="2" t="s">
        <v>1</v>
      </c>
      <c r="H29" s="18">
        <v>22</v>
      </c>
      <c r="I29" s="14" t="s">
        <v>90</v>
      </c>
      <c r="J29" s="14" t="s">
        <v>61</v>
      </c>
      <c r="K29" s="14">
        <v>6441</v>
      </c>
      <c r="L29" s="14" t="s">
        <v>68</v>
      </c>
      <c r="M29" s="14" t="s">
        <v>69</v>
      </c>
      <c r="N29" s="14" t="s">
        <v>86</v>
      </c>
      <c r="O29" s="15">
        <v>910</v>
      </c>
      <c r="P29" s="14"/>
      <c r="Q29" s="14"/>
      <c r="R29" s="16">
        <v>24210000</v>
      </c>
      <c r="S29" s="16">
        <v>22337000</v>
      </c>
      <c r="T29" s="34">
        <f t="shared" si="1"/>
        <v>24794000</v>
      </c>
      <c r="U29" s="34">
        <f t="shared" si="1"/>
        <v>22876000</v>
      </c>
      <c r="V29" s="7">
        <v>100</v>
      </c>
      <c r="W29" s="14"/>
      <c r="X29" s="14"/>
      <c r="Y29" s="14"/>
    </row>
    <row r="30" spans="1:25">
      <c r="A30" s="14" t="s">
        <v>56</v>
      </c>
      <c r="B30" s="15">
        <v>22</v>
      </c>
      <c r="C30" s="18"/>
      <c r="D30" s="14" t="s">
        <v>52</v>
      </c>
      <c r="E30" s="18">
        <v>6414</v>
      </c>
      <c r="F30" s="14" t="s">
        <v>60</v>
      </c>
      <c r="G30" s="2" t="s">
        <v>1</v>
      </c>
      <c r="H30" s="18">
        <v>22</v>
      </c>
      <c r="I30" s="14" t="s">
        <v>90</v>
      </c>
      <c r="J30" s="14" t="s">
        <v>62</v>
      </c>
      <c r="K30" s="14">
        <v>6425</v>
      </c>
      <c r="L30" s="14" t="s">
        <v>70</v>
      </c>
      <c r="M30" s="14" t="s">
        <v>71</v>
      </c>
      <c r="N30" s="14" t="s">
        <v>88</v>
      </c>
      <c r="O30" s="15">
        <v>105</v>
      </c>
      <c r="P30" s="14"/>
      <c r="Q30" s="14"/>
      <c r="R30" s="16">
        <v>3288000</v>
      </c>
      <c r="S30" s="16">
        <v>3063000</v>
      </c>
      <c r="T30" s="34">
        <f t="shared" si="1"/>
        <v>3367000</v>
      </c>
      <c r="U30" s="34">
        <f t="shared" si="1"/>
        <v>3137000</v>
      </c>
      <c r="V30" s="7">
        <v>100</v>
      </c>
      <c r="W30" s="14"/>
      <c r="X30" s="14"/>
      <c r="Y30" s="14"/>
    </row>
    <row r="31" spans="1:25">
      <c r="A31" s="14" t="s">
        <v>35</v>
      </c>
      <c r="B31" s="15">
        <v>15</v>
      </c>
      <c r="C31" s="18"/>
      <c r="D31" s="14" t="s">
        <v>52</v>
      </c>
      <c r="E31" s="18">
        <v>6410</v>
      </c>
      <c r="F31" s="14" t="s">
        <v>34</v>
      </c>
      <c r="G31" s="2" t="s">
        <v>1</v>
      </c>
      <c r="H31" s="18">
        <v>15</v>
      </c>
      <c r="I31" s="14" t="s">
        <v>0</v>
      </c>
      <c r="J31" s="14" t="s">
        <v>64</v>
      </c>
      <c r="K31" s="14"/>
      <c r="L31" s="14" t="s">
        <v>72</v>
      </c>
      <c r="M31" s="14" t="s">
        <v>33</v>
      </c>
      <c r="N31" s="14" t="s">
        <v>32</v>
      </c>
      <c r="O31" s="15">
        <v>20</v>
      </c>
      <c r="P31" s="14"/>
      <c r="Q31" s="14"/>
      <c r="R31" s="17">
        <v>957000</v>
      </c>
      <c r="S31" s="17">
        <v>862000</v>
      </c>
      <c r="T31" s="34">
        <f t="shared" si="1"/>
        <v>980000</v>
      </c>
      <c r="U31" s="34">
        <f t="shared" si="1"/>
        <v>883000</v>
      </c>
      <c r="V31" s="7">
        <v>100</v>
      </c>
      <c r="W31" s="14"/>
      <c r="X31" s="14"/>
      <c r="Y31" s="14"/>
    </row>
    <row r="32" spans="1:25">
      <c r="A32" s="14" t="s">
        <v>35</v>
      </c>
      <c r="B32" s="15" t="s">
        <v>59</v>
      </c>
      <c r="C32" s="18"/>
      <c r="D32" s="14" t="s">
        <v>52</v>
      </c>
      <c r="E32" s="18">
        <v>6410</v>
      </c>
      <c r="F32" s="14" t="s">
        <v>34</v>
      </c>
      <c r="G32" s="2" t="s">
        <v>1</v>
      </c>
      <c r="H32" s="18" t="s">
        <v>59</v>
      </c>
      <c r="I32" s="14" t="s">
        <v>90</v>
      </c>
      <c r="J32" s="14" t="s">
        <v>61</v>
      </c>
      <c r="K32" s="14">
        <v>6441</v>
      </c>
      <c r="L32" s="14" t="s">
        <v>68</v>
      </c>
      <c r="M32" s="14" t="s">
        <v>69</v>
      </c>
      <c r="N32" s="14" t="s">
        <v>86</v>
      </c>
      <c r="O32" s="15">
        <v>910</v>
      </c>
      <c r="P32" s="14"/>
      <c r="Q32" s="14"/>
      <c r="R32" s="17">
        <v>24210000</v>
      </c>
      <c r="S32" s="17">
        <v>22337000</v>
      </c>
      <c r="T32" s="34">
        <f t="shared" si="1"/>
        <v>24794000</v>
      </c>
      <c r="U32" s="34">
        <f t="shared" si="1"/>
        <v>22876000</v>
      </c>
      <c r="V32" s="7">
        <v>100</v>
      </c>
      <c r="W32" s="14"/>
      <c r="X32" s="14"/>
      <c r="Y32" s="14"/>
    </row>
    <row r="33" spans="1:25">
      <c r="A33" s="14" t="s">
        <v>57</v>
      </c>
      <c r="B33" s="15">
        <v>22</v>
      </c>
      <c r="C33" s="18"/>
      <c r="D33" s="14" t="s">
        <v>52</v>
      </c>
      <c r="E33" s="18">
        <v>6441</v>
      </c>
      <c r="F33" s="14" t="s">
        <v>61</v>
      </c>
      <c r="G33" s="2" t="s">
        <v>1</v>
      </c>
      <c r="H33" s="18">
        <v>22</v>
      </c>
      <c r="I33" s="14" t="s">
        <v>90</v>
      </c>
      <c r="J33" s="14" t="s">
        <v>34</v>
      </c>
      <c r="K33" s="14">
        <v>6410</v>
      </c>
      <c r="L33" s="14" t="s">
        <v>73</v>
      </c>
      <c r="M33" s="14" t="s">
        <v>33</v>
      </c>
      <c r="N33" s="14" t="s">
        <v>32</v>
      </c>
      <c r="O33" s="15">
        <v>910</v>
      </c>
      <c r="P33" s="14"/>
      <c r="Q33" s="14"/>
      <c r="R33" s="16">
        <v>24972000</v>
      </c>
      <c r="S33" s="16">
        <v>20844000</v>
      </c>
      <c r="T33" s="34">
        <f t="shared" si="1"/>
        <v>25574000</v>
      </c>
      <c r="U33" s="34">
        <f t="shared" si="1"/>
        <v>21347000</v>
      </c>
      <c r="V33" s="7">
        <v>100</v>
      </c>
      <c r="W33" s="14"/>
      <c r="X33" s="14"/>
      <c r="Y33" s="14"/>
    </row>
    <row r="34" spans="1:25">
      <c r="A34" s="14" t="s">
        <v>58</v>
      </c>
      <c r="B34" s="15">
        <v>24</v>
      </c>
      <c r="C34" s="18"/>
      <c r="D34" s="14" t="s">
        <v>52</v>
      </c>
      <c r="E34" s="18">
        <v>6425</v>
      </c>
      <c r="F34" s="14" t="s">
        <v>62</v>
      </c>
      <c r="G34" s="2" t="s">
        <v>1</v>
      </c>
      <c r="H34" s="18">
        <v>24</v>
      </c>
      <c r="I34" s="14" t="s">
        <v>90</v>
      </c>
      <c r="J34" s="14" t="s">
        <v>65</v>
      </c>
      <c r="K34" s="14">
        <v>6411</v>
      </c>
      <c r="L34" s="14" t="s">
        <v>74</v>
      </c>
      <c r="M34" s="14" t="s">
        <v>33</v>
      </c>
      <c r="N34" s="14" t="s">
        <v>32</v>
      </c>
      <c r="O34" s="15">
        <v>70</v>
      </c>
      <c r="P34" s="14"/>
      <c r="Q34" s="14"/>
      <c r="R34" s="16">
        <v>2758000</v>
      </c>
      <c r="S34" s="16">
        <v>2483000</v>
      </c>
      <c r="T34" s="34">
        <f t="shared" si="1"/>
        <v>2825000</v>
      </c>
      <c r="U34" s="34">
        <f t="shared" si="1"/>
        <v>2543000</v>
      </c>
      <c r="V34" s="7">
        <v>100</v>
      </c>
      <c r="W34" s="14"/>
      <c r="X34" s="14"/>
      <c r="Y34" s="14"/>
    </row>
    <row r="35" spans="1:25">
      <c r="A35" s="14" t="s">
        <v>35</v>
      </c>
      <c r="B35" s="15" t="s">
        <v>25</v>
      </c>
      <c r="C35" s="18"/>
      <c r="D35" s="14" t="s">
        <v>52</v>
      </c>
      <c r="E35" s="18">
        <v>6410</v>
      </c>
      <c r="F35" s="14" t="s">
        <v>34</v>
      </c>
      <c r="G35" s="2" t="s">
        <v>1</v>
      </c>
      <c r="H35" s="18">
        <v>14</v>
      </c>
      <c r="I35" s="14" t="s">
        <v>0</v>
      </c>
      <c r="J35" s="14" t="s">
        <v>92</v>
      </c>
      <c r="K35" s="14">
        <v>1111472</v>
      </c>
      <c r="L35" s="14" t="s">
        <v>95</v>
      </c>
      <c r="M35" s="14" t="s">
        <v>33</v>
      </c>
      <c r="N35" s="14" t="s">
        <v>32</v>
      </c>
      <c r="O35" s="15">
        <v>18</v>
      </c>
      <c r="P35" s="14"/>
      <c r="Q35" s="14"/>
      <c r="R35" s="16">
        <v>890000</v>
      </c>
      <c r="S35" s="16">
        <v>801000</v>
      </c>
      <c r="T35" s="34">
        <f t="shared" si="1"/>
        <v>911000</v>
      </c>
      <c r="U35" s="34">
        <f t="shared" si="1"/>
        <v>820000</v>
      </c>
      <c r="V35" s="7"/>
      <c r="W35" s="14"/>
      <c r="X35" s="14"/>
      <c r="Y35" s="14"/>
    </row>
    <row r="36" spans="1:25">
      <c r="A36" s="14" t="s">
        <v>35</v>
      </c>
      <c r="B36" s="15" t="s">
        <v>25</v>
      </c>
      <c r="C36" s="18"/>
      <c r="D36" s="14" t="s">
        <v>52</v>
      </c>
      <c r="E36" s="18">
        <v>6410</v>
      </c>
      <c r="F36" s="14" t="s">
        <v>34</v>
      </c>
      <c r="G36" s="2" t="s">
        <v>1</v>
      </c>
      <c r="H36" s="18">
        <v>14</v>
      </c>
      <c r="I36" s="14" t="s">
        <v>0</v>
      </c>
      <c r="J36" s="14" t="s">
        <v>93</v>
      </c>
      <c r="K36" s="14">
        <v>1111469</v>
      </c>
      <c r="L36" s="14" t="s">
        <v>96</v>
      </c>
      <c r="M36" s="14" t="s">
        <v>33</v>
      </c>
      <c r="N36" s="14" t="s">
        <v>32</v>
      </c>
      <c r="O36" s="15">
        <v>12</v>
      </c>
      <c r="P36" s="14"/>
      <c r="Q36" s="14"/>
      <c r="R36" s="16">
        <v>813000</v>
      </c>
      <c r="S36" s="16">
        <v>732000</v>
      </c>
      <c r="T36" s="34">
        <f t="shared" si="1"/>
        <v>833000</v>
      </c>
      <c r="U36" s="34">
        <f t="shared" si="1"/>
        <v>750000</v>
      </c>
      <c r="V36" s="7"/>
      <c r="W36" s="14"/>
      <c r="X36" s="14"/>
      <c r="Y36" s="14"/>
    </row>
    <row r="37" spans="1:25">
      <c r="A37" s="14" t="s">
        <v>35</v>
      </c>
      <c r="B37" s="15" t="s">
        <v>91</v>
      </c>
      <c r="C37" s="18"/>
      <c r="D37" s="14" t="s">
        <v>52</v>
      </c>
      <c r="E37" s="18">
        <v>6410</v>
      </c>
      <c r="F37" s="14" t="s">
        <v>34</v>
      </c>
      <c r="G37" s="2" t="s">
        <v>1</v>
      </c>
      <c r="H37" s="18">
        <v>15</v>
      </c>
      <c r="I37" s="14" t="s">
        <v>0</v>
      </c>
      <c r="J37" s="14" t="s">
        <v>94</v>
      </c>
      <c r="K37" s="14">
        <v>1111473</v>
      </c>
      <c r="L37" s="14" t="s">
        <v>97</v>
      </c>
      <c r="M37" s="14" t="s">
        <v>33</v>
      </c>
      <c r="N37" s="14" t="s">
        <v>32</v>
      </c>
      <c r="O37" s="15">
        <v>36</v>
      </c>
      <c r="P37" s="14"/>
      <c r="Q37" s="14"/>
      <c r="R37" s="16">
        <v>1722000</v>
      </c>
      <c r="S37" s="16">
        <v>1550000</v>
      </c>
      <c r="T37" s="34">
        <f t="shared" si="1"/>
        <v>1764000</v>
      </c>
      <c r="U37" s="34">
        <f t="shared" si="1"/>
        <v>1587000</v>
      </c>
      <c r="V37" s="7"/>
      <c r="W37" s="14"/>
      <c r="X37" s="14"/>
      <c r="Y37" s="14"/>
    </row>
    <row r="39" spans="1:25">
      <c r="B39"/>
      <c r="D39" s="36" t="s">
        <v>98</v>
      </c>
      <c r="E39"/>
      <c r="H39"/>
      <c r="O39" s="1"/>
      <c r="P39" s="1"/>
      <c r="Q39" s="1"/>
      <c r="R39" s="1"/>
      <c r="S39" s="1"/>
      <c r="T39" s="35" t="s">
        <v>99</v>
      </c>
    </row>
  </sheetData>
  <mergeCells count="5">
    <mergeCell ref="A3:O3"/>
    <mergeCell ref="R16:S16"/>
    <mergeCell ref="T16:U16"/>
    <mergeCell ref="X16:X17"/>
    <mergeCell ref="Y16:Y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VBB</vt:lpstr>
      <vt:lpstr>VBL</vt:lpstr>
      <vt:lpstr>Sheet1</vt:lpstr>
      <vt:lpstr>VBB!Print_Area</vt:lpstr>
      <vt:lpstr>VBL!Print_Area</vt:lpstr>
      <vt:lpstr>VBB!Print_Titles</vt:lpstr>
      <vt:lpstr>VBL!Print_Titles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Hopp, Marion</dc:creator>
  <cp:lastModifiedBy>ASUS</cp:lastModifiedBy>
  <cp:lastPrinted>2016-11-23T07:30:43Z</cp:lastPrinted>
  <dcterms:created xsi:type="dcterms:W3CDTF">2015-05-26T12:31:36Z</dcterms:created>
  <dcterms:modified xsi:type="dcterms:W3CDTF">2016-11-23T07:38:56Z</dcterms:modified>
</cp:coreProperties>
</file>