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0230" windowHeight="7995" activeTab="6"/>
  </bookViews>
  <sheets>
    <sheet name="01" sheetId="8" r:id="rId1"/>
    <sheet name="02" sheetId="9" r:id="rId2"/>
    <sheet name="03" sheetId="11" r:id="rId3"/>
    <sheet name="05" sheetId="12" r:id="rId4"/>
    <sheet name="06" sheetId="13" r:id="rId5"/>
    <sheet name="07" sheetId="14" r:id="rId6"/>
    <sheet name="11" sheetId="15" r:id="rId7"/>
  </sheets>
  <calcPr calcId="124519"/>
</workbook>
</file>

<file path=xl/calcChain.xml><?xml version="1.0" encoding="utf-8"?>
<calcChain xmlns="http://schemas.openxmlformats.org/spreadsheetml/2006/main">
  <c r="G24" i="15"/>
  <c r="G23"/>
  <c r="B5"/>
  <c r="E59" s="1"/>
  <c r="B4"/>
  <c r="F11" l="1"/>
  <c r="G12"/>
  <c r="F15"/>
  <c r="H17"/>
  <c r="H21"/>
  <c r="G10"/>
  <c r="H11"/>
  <c r="F13"/>
  <c r="G14"/>
  <c r="H15"/>
  <c r="F17"/>
  <c r="G18"/>
  <c r="H19"/>
  <c r="F21"/>
  <c r="G22"/>
  <c r="E31"/>
  <c r="G43"/>
  <c r="H44"/>
  <c r="F46"/>
  <c r="G47"/>
  <c r="H48"/>
  <c r="F56"/>
  <c r="F58"/>
  <c r="F10"/>
  <c r="G11"/>
  <c r="H12"/>
  <c r="F14"/>
  <c r="G15"/>
  <c r="H16"/>
  <c r="F18"/>
  <c r="G19"/>
  <c r="H20"/>
  <c r="F22"/>
  <c r="E30"/>
  <c r="F43"/>
  <c r="G44"/>
  <c r="H45"/>
  <c r="F47"/>
  <c r="G48"/>
  <c r="E56"/>
  <c r="E58"/>
  <c r="D65"/>
  <c r="H13"/>
  <c r="G16"/>
  <c r="F19"/>
  <c r="G20"/>
  <c r="F24"/>
  <c r="E33"/>
  <c r="F44"/>
  <c r="G45"/>
  <c r="H46"/>
  <c r="F48"/>
  <c r="F55"/>
  <c r="F57"/>
  <c r="F59"/>
  <c r="H10"/>
  <c r="F12"/>
  <c r="G13"/>
  <c r="H14"/>
  <c r="F16"/>
  <c r="G17"/>
  <c r="H18"/>
  <c r="F20"/>
  <c r="G21"/>
  <c r="F23"/>
  <c r="E32"/>
  <c r="H43"/>
  <c r="F45"/>
  <c r="G46"/>
  <c r="H47"/>
  <c r="E55"/>
  <c r="E57"/>
  <c r="E58" i="14"/>
  <c r="D65"/>
  <c r="G22"/>
  <c r="F22"/>
  <c r="F23"/>
  <c r="F24"/>
  <c r="B4" l="1"/>
  <c r="B5" s="1"/>
  <c r="G20" i="13"/>
  <c r="B7"/>
  <c r="B5"/>
  <c r="F11" i="14" l="1"/>
  <c r="G12"/>
  <c r="H13"/>
  <c r="F15"/>
  <c r="G16"/>
  <c r="H17"/>
  <c r="F19"/>
  <c r="G20"/>
  <c r="H21"/>
  <c r="E33"/>
  <c r="F44"/>
  <c r="G45"/>
  <c r="H46"/>
  <c r="F48"/>
  <c r="F55"/>
  <c r="F57"/>
  <c r="F59"/>
  <c r="H10"/>
  <c r="F12"/>
  <c r="G13"/>
  <c r="H14"/>
  <c r="F16"/>
  <c r="G17"/>
  <c r="H18"/>
  <c r="F20"/>
  <c r="G21"/>
  <c r="E32"/>
  <c r="H43"/>
  <c r="F45"/>
  <c r="G46"/>
  <c r="H47"/>
  <c r="E55"/>
  <c r="E57"/>
  <c r="E59"/>
  <c r="G10"/>
  <c r="H11"/>
  <c r="F13"/>
  <c r="G14"/>
  <c r="H15"/>
  <c r="F17"/>
  <c r="G18"/>
  <c r="H19"/>
  <c r="F21"/>
  <c r="E31"/>
  <c r="G43"/>
  <c r="H44"/>
  <c r="F46"/>
  <c r="G47"/>
  <c r="H48"/>
  <c r="F56"/>
  <c r="F58"/>
  <c r="F10"/>
  <c r="G11"/>
  <c r="H12"/>
  <c r="F14"/>
  <c r="G15"/>
  <c r="H16"/>
  <c r="F18"/>
  <c r="G19"/>
  <c r="H20"/>
  <c r="E30"/>
  <c r="F43"/>
  <c r="G44"/>
  <c r="H45"/>
  <c r="F47"/>
  <c r="G48"/>
  <c r="E56"/>
  <c r="E61" i="13"/>
  <c r="B4"/>
  <c r="B4" i="12"/>
  <c r="B5" s="1"/>
  <c r="M41" i="11"/>
  <c r="G16" i="13" l="1"/>
  <c r="F15"/>
  <c r="H13"/>
  <c r="G12"/>
  <c r="F13"/>
  <c r="G14"/>
  <c r="H15"/>
  <c r="F17"/>
  <c r="G18"/>
  <c r="H19"/>
  <c r="F21"/>
  <c r="G22"/>
  <c r="H23"/>
  <c r="E35"/>
  <c r="F46"/>
  <c r="G47"/>
  <c r="H48"/>
  <c r="F50"/>
  <c r="F57"/>
  <c r="F59"/>
  <c r="F61"/>
  <c r="H17"/>
  <c r="F19"/>
  <c r="H21"/>
  <c r="F23"/>
  <c r="E33"/>
  <c r="G45"/>
  <c r="H46"/>
  <c r="F48"/>
  <c r="G49"/>
  <c r="H50"/>
  <c r="F58"/>
  <c r="F60"/>
  <c r="F12"/>
  <c r="G13"/>
  <c r="H14"/>
  <c r="F16"/>
  <c r="G17"/>
  <c r="H18"/>
  <c r="F20"/>
  <c r="G21"/>
  <c r="H22"/>
  <c r="E32"/>
  <c r="F45"/>
  <c r="G46"/>
  <c r="H47"/>
  <c r="F49"/>
  <c r="G50"/>
  <c r="E58"/>
  <c r="E60"/>
  <c r="H12"/>
  <c r="F14"/>
  <c r="G15"/>
  <c r="H16"/>
  <c r="F18"/>
  <c r="G19"/>
  <c r="H20"/>
  <c r="F22"/>
  <c r="G23"/>
  <c r="E34"/>
  <c r="H45"/>
  <c r="F47"/>
  <c r="G48"/>
  <c r="H49"/>
  <c r="E57"/>
  <c r="E59"/>
  <c r="E56" i="12"/>
  <c r="E54"/>
  <c r="E52"/>
  <c r="H44"/>
  <c r="G43"/>
  <c r="F42"/>
  <c r="F41"/>
  <c r="E30"/>
  <c r="H21"/>
  <c r="G20"/>
  <c r="F19"/>
  <c r="H17"/>
  <c r="G16"/>
  <c r="F15"/>
  <c r="H13"/>
  <c r="G12"/>
  <c r="F11"/>
  <c r="F56"/>
  <c r="F54"/>
  <c r="F52"/>
  <c r="F45"/>
  <c r="H43"/>
  <c r="G42"/>
  <c r="G41"/>
  <c r="F40"/>
  <c r="E27"/>
  <c r="H20"/>
  <c r="G19"/>
  <c r="F18"/>
  <c r="H16"/>
  <c r="G15"/>
  <c r="F14"/>
  <c r="H12"/>
  <c r="G11"/>
  <c r="F10"/>
  <c r="E55"/>
  <c r="E53"/>
  <c r="G45"/>
  <c r="F44"/>
  <c r="H42"/>
  <c r="H41"/>
  <c r="G40"/>
  <c r="E28"/>
  <c r="F21"/>
  <c r="H19"/>
  <c r="G18"/>
  <c r="F17"/>
  <c r="H15"/>
  <c r="G14"/>
  <c r="F13"/>
  <c r="H11"/>
  <c r="G10"/>
  <c r="F55"/>
  <c r="F53"/>
  <c r="H45"/>
  <c r="G44"/>
  <c r="F43"/>
  <c r="H40"/>
  <c r="E29"/>
  <c r="G21"/>
  <c r="F20"/>
  <c r="H18"/>
  <c r="G17"/>
  <c r="F16"/>
  <c r="H14"/>
  <c r="G13"/>
  <c r="F12"/>
  <c r="H10"/>
  <c r="B4" i="11"/>
  <c r="B5" s="1"/>
  <c r="B4" i="9"/>
  <c r="B5" s="1"/>
  <c r="B4" i="8"/>
  <c r="B5" s="1"/>
  <c r="F10" s="1"/>
  <c r="F55" i="11" l="1"/>
  <c r="H41"/>
  <c r="G10"/>
  <c r="H10"/>
  <c r="F56"/>
  <c r="F54"/>
  <c r="F52"/>
  <c r="F45"/>
  <c r="H43"/>
  <c r="G42"/>
  <c r="F41"/>
  <c r="E30"/>
  <c r="H21"/>
  <c r="G20"/>
  <c r="F19"/>
  <c r="H17"/>
  <c r="G16"/>
  <c r="F15"/>
  <c r="H13"/>
  <c r="G12"/>
  <c r="F11"/>
  <c r="E55"/>
  <c r="E53"/>
  <c r="G45"/>
  <c r="F44"/>
  <c r="H42"/>
  <c r="G41"/>
  <c r="F40"/>
  <c r="E27"/>
  <c r="H20"/>
  <c r="G19"/>
  <c r="F18"/>
  <c r="H16"/>
  <c r="G15"/>
  <c r="F14"/>
  <c r="H12"/>
  <c r="G11"/>
  <c r="F10"/>
  <c r="F53"/>
  <c r="H45"/>
  <c r="G44"/>
  <c r="F43"/>
  <c r="G40"/>
  <c r="E28"/>
  <c r="F21"/>
  <c r="H19"/>
  <c r="G18"/>
  <c r="F17"/>
  <c r="H15"/>
  <c r="G14"/>
  <c r="F13"/>
  <c r="H11"/>
  <c r="E56"/>
  <c r="E54"/>
  <c r="E52"/>
  <c r="H44"/>
  <c r="G43"/>
  <c r="F42"/>
  <c r="H40"/>
  <c r="E29"/>
  <c r="G21"/>
  <c r="F20"/>
  <c r="H18"/>
  <c r="G17"/>
  <c r="F16"/>
  <c r="H14"/>
  <c r="G13"/>
  <c r="F12"/>
  <c r="E53" i="9"/>
  <c r="E52"/>
  <c r="E51"/>
  <c r="E50"/>
  <c r="E49"/>
  <c r="G42"/>
  <c r="H41"/>
  <c r="F41"/>
  <c r="G40"/>
  <c r="H39"/>
  <c r="F39"/>
  <c r="G38"/>
  <c r="H37"/>
  <c r="F37"/>
  <c r="E29"/>
  <c r="E27"/>
  <c r="G21"/>
  <c r="H20"/>
  <c r="F20"/>
  <c r="G19"/>
  <c r="H18"/>
  <c r="F18"/>
  <c r="G17"/>
  <c r="H16"/>
  <c r="F16"/>
  <c r="G15"/>
  <c r="H14"/>
  <c r="F14"/>
  <c r="G13"/>
  <c r="H12"/>
  <c r="F12"/>
  <c r="G11"/>
  <c r="H10"/>
  <c r="F10"/>
  <c r="F53"/>
  <c r="F52"/>
  <c r="F51"/>
  <c r="F50"/>
  <c r="F49"/>
  <c r="H42"/>
  <c r="F42"/>
  <c r="G41"/>
  <c r="H40"/>
  <c r="F40"/>
  <c r="G39"/>
  <c r="H38"/>
  <c r="F38"/>
  <c r="G37"/>
  <c r="E30"/>
  <c r="E28"/>
  <c r="H21"/>
  <c r="F21"/>
  <c r="G20"/>
  <c r="H19"/>
  <c r="F19"/>
  <c r="G18"/>
  <c r="H17"/>
  <c r="F17"/>
  <c r="G16"/>
  <c r="H15"/>
  <c r="F15"/>
  <c r="G14"/>
  <c r="H13"/>
  <c r="F13"/>
  <c r="G12"/>
  <c r="H11"/>
  <c r="F11"/>
  <c r="G10"/>
  <c r="E53" i="8"/>
  <c r="E52"/>
  <c r="E51"/>
  <c r="E50"/>
  <c r="E49"/>
  <c r="G42"/>
  <c r="H41"/>
  <c r="F41"/>
  <c r="G40"/>
  <c r="H39"/>
  <c r="F39"/>
  <c r="G38"/>
  <c r="H37"/>
  <c r="F37"/>
  <c r="E29"/>
  <c r="E27"/>
  <c r="G21"/>
  <c r="H20"/>
  <c r="F20"/>
  <c r="G19"/>
  <c r="H18"/>
  <c r="F18"/>
  <c r="G17"/>
  <c r="H16"/>
  <c r="F16"/>
  <c r="G15"/>
  <c r="H14"/>
  <c r="F14"/>
  <c r="G13"/>
  <c r="H12"/>
  <c r="F12"/>
  <c r="G11"/>
  <c r="H10"/>
  <c r="F53"/>
  <c r="F52"/>
  <c r="F51"/>
  <c r="F50"/>
  <c r="F49"/>
  <c r="H42"/>
  <c r="F42"/>
  <c r="G41"/>
  <c r="H40"/>
  <c r="F40"/>
  <c r="G39"/>
  <c r="H38"/>
  <c r="F38"/>
  <c r="G37"/>
  <c r="E30"/>
  <c r="E28"/>
  <c r="H21"/>
  <c r="F21"/>
  <c r="G20"/>
  <c r="H19"/>
  <c r="F19"/>
  <c r="G18"/>
  <c r="H17"/>
  <c r="F17"/>
  <c r="G16"/>
  <c r="H15"/>
  <c r="F15"/>
  <c r="G14"/>
  <c r="H13"/>
  <c r="F13"/>
  <c r="G12"/>
  <c r="H11"/>
  <c r="F11"/>
  <c r="G10"/>
</calcChain>
</file>

<file path=xl/comments1.xml><?xml version="1.0" encoding="utf-8"?>
<comments xmlns="http://schemas.openxmlformats.org/spreadsheetml/2006/main">
  <authors>
    <author>ASUS</author>
  </authors>
  <commentList>
    <comment ref="G23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giá này do chị Ni-DHL gửi giá sai ( = giá DN-CT ) nên yêu cầu điều chỉnh lại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giá này do chị Ni-DHL gửi giá sai ( = giá DN-CT ) nên yêu cầu điều chỉnh lại</t>
        </r>
      </text>
    </comment>
  </commentList>
</comments>
</file>

<file path=xl/comments2.xml><?xml version="1.0" encoding="utf-8"?>
<comments xmlns="http://schemas.openxmlformats.org/spreadsheetml/2006/main">
  <authors>
    <author>ASUS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ASUS:</t>
        </r>
        <r>
          <rPr>
            <sz val="9"/>
            <color indexed="81"/>
            <rFont val="Tahoma"/>
            <charset val="1"/>
          </rPr>
          <t xml:space="preserve">
Bắt đầu từ tháng 11-2016 áp dung tỷ lệ 35%
</t>
        </r>
      </text>
    </comment>
  </commentList>
</comments>
</file>

<file path=xl/sharedStrings.xml><?xml version="1.0" encoding="utf-8"?>
<sst xmlns="http://schemas.openxmlformats.org/spreadsheetml/2006/main" count="919" uniqueCount="113">
  <si>
    <t>%</t>
  </si>
  <si>
    <t>1. Internal Transfer</t>
  </si>
  <si>
    <t>From</t>
  </si>
  <si>
    <t>To</t>
  </si>
  <si>
    <t>VND/pallet 1,6m</t>
  </si>
  <si>
    <t>VND/pallet 1,2m</t>
  </si>
  <si>
    <t>Loose Case (VND/Ton)</t>
  </si>
  <si>
    <t>Can Tho</t>
  </si>
  <si>
    <t>Bach Dang</t>
  </si>
  <si>
    <t>Dong Nai</t>
  </si>
  <si>
    <t>Hoc Mon</t>
  </si>
  <si>
    <t>Kirin / Nihon (My Phuoc 2)</t>
  </si>
  <si>
    <t>2. VSIP transfer</t>
  </si>
  <si>
    <t>VND/pallet</t>
  </si>
  <si>
    <t>VSIP1</t>
  </si>
  <si>
    <t>3. CTD Transfer</t>
  </si>
  <si>
    <t>1way</t>
  </si>
  <si>
    <t>Unit Price</t>
  </si>
  <si>
    <t>VND/ Ton</t>
  </si>
  <si>
    <t>DOP</t>
  </si>
  <si>
    <t>CTP</t>
  </si>
  <si>
    <t>HMP</t>
  </si>
  <si>
    <t>MP2</t>
  </si>
  <si>
    <t>B.Dang</t>
  </si>
  <si>
    <t>5. ICD Tranfer</t>
  </si>
  <si>
    <t>From/           To</t>
  </si>
  <si>
    <t>To/   From</t>
  </si>
  <si>
    <t>VNĐ/ Pallet 1,2m</t>
  </si>
  <si>
    <t>VNĐ/ Pallet 1,6m</t>
  </si>
  <si>
    <t>Long Bình</t>
  </si>
  <si>
    <t>VSIP 1</t>
  </si>
  <si>
    <t>DO price on annex 2</t>
  </si>
  <si>
    <t>VND/ pallet 1.6m</t>
  </si>
  <si>
    <t>VND/ pallet 1.2m</t>
  </si>
  <si>
    <t>CURRENT RATE (tháng 9)</t>
  </si>
  <si>
    <t>CURRENT RATE (thang 9)</t>
  </si>
  <si>
    <t>NEW RATE - 1-2016</t>
  </si>
  <si>
    <t>NEW RATE - tháng 1-2016</t>
  </si>
  <si>
    <t>NEW RATE - 2-2016</t>
  </si>
  <si>
    <t>CURRENT RATE (T01-2016)</t>
  </si>
  <si>
    <t>NEW RATE - tháng 2-2016</t>
  </si>
  <si>
    <t>FROMTO</t>
  </si>
  <si>
    <t xml:space="preserve">PRICE </t>
  </si>
  <si>
    <t>CTDHCD</t>
  </si>
  <si>
    <t>CTDDOD</t>
  </si>
  <si>
    <t>CTDHMP</t>
  </si>
  <si>
    <t>DODCTD</t>
  </si>
  <si>
    <t>DODHMP</t>
  </si>
  <si>
    <t>HMPDOD</t>
  </si>
  <si>
    <t>HMPCTD</t>
  </si>
  <si>
    <t>KIRINDOD</t>
  </si>
  <si>
    <t>NIHONDOD</t>
  </si>
  <si>
    <t>VSIPDOD</t>
  </si>
  <si>
    <t>KIRINCTD</t>
  </si>
  <si>
    <t>NIHONCTD</t>
  </si>
  <si>
    <t>VSIPCTD</t>
  </si>
  <si>
    <t>CTDLOSCAM</t>
  </si>
  <si>
    <t xml:space="preserve">DODCTD1 way </t>
  </si>
  <si>
    <t xml:space="preserve">HMPCTD1 way </t>
  </si>
  <si>
    <t xml:space="preserve">KIRINCTD1 way </t>
  </si>
  <si>
    <t xml:space="preserve">NIHONCTD1 way </t>
  </si>
  <si>
    <t xml:space="preserve">VSIPCTD1 way </t>
  </si>
  <si>
    <t>DODICD</t>
  </si>
  <si>
    <t>ICDDOD</t>
  </si>
  <si>
    <t>ICDCTD</t>
  </si>
  <si>
    <t>CTDICD</t>
  </si>
  <si>
    <t xml:space="preserve">ICDCTD1 way </t>
  </si>
  <si>
    <t>ICDHMP</t>
  </si>
  <si>
    <t>DODCTD1W</t>
  </si>
  <si>
    <t>HMPCTD1W</t>
  </si>
  <si>
    <t>KIRINCTD1W</t>
  </si>
  <si>
    <t>NIHONCTD1W</t>
  </si>
  <si>
    <t>VSIPCTD1W</t>
  </si>
  <si>
    <t>ICDCTD1W</t>
  </si>
  <si>
    <t>NM LOSCAM BDCTD</t>
  </si>
  <si>
    <t>DODHMP1W</t>
  </si>
  <si>
    <t>CURRENT RATE (T02-2016)</t>
  </si>
  <si>
    <t>NEW RATE - 03-2016</t>
  </si>
  <si>
    <t>NEW RATE - tháng 03-2016</t>
  </si>
  <si>
    <t>HCDDOD</t>
  </si>
  <si>
    <t>DODCTD1WAY</t>
  </si>
  <si>
    <t>HMPCTD1WAY</t>
  </si>
  <si>
    <t>KIRINCTD1WAY</t>
  </si>
  <si>
    <t>NIHONCTD1WAY</t>
  </si>
  <si>
    <t>VSIPCTD1WAY</t>
  </si>
  <si>
    <t>ICDCTD1WAY</t>
  </si>
  <si>
    <t>CTDDOD1WAY</t>
  </si>
  <si>
    <t>HMPICD</t>
  </si>
  <si>
    <t>CTDHCD1WAY</t>
  </si>
  <si>
    <t>CURRENT RATE (T03-2016)</t>
  </si>
  <si>
    <t>NEW RATE - tháng 05-2016</t>
  </si>
  <si>
    <t>NEW RATE - 05-2016</t>
  </si>
  <si>
    <t>CURRENT RATE (T05-2016)</t>
  </si>
  <si>
    <t>NEW RATE - tháng 06-2016</t>
  </si>
  <si>
    <t>NEW RATE - 06-2016</t>
  </si>
  <si>
    <t>CTDHMP1WAY</t>
  </si>
  <si>
    <t>DHL ĐỀ NGHỊ GiẢM GIÁ TỪ 01/06/2016: ĐiỀU CHỈNH GIÁ = VỚI CÁC SUBCON KHÁC + GiẢM THÊM 4% CHO TẤT CẢ CÁC TUYẾN</t>
  </si>
  <si>
    <t>SAU TẾT ÂM LỊCH GiẢM THÊM 4% CHO TẤT CẢ CÁC TUYẾN</t>
  </si>
  <si>
    <t xml:space="preserve">% GiẢM NVT </t>
  </si>
  <si>
    <t xml:space="preserve">Phú Định </t>
  </si>
  <si>
    <t>Loscam</t>
  </si>
  <si>
    <t>6. Chuyển kho tạm Cần Thơ</t>
  </si>
  <si>
    <t xml:space="preserve">To </t>
  </si>
  <si>
    <t>Kho Tam</t>
  </si>
  <si>
    <t>CURRENT RATE (T06-2016)</t>
  </si>
  <si>
    <t>NEW RATE - tháng 07-2016</t>
  </si>
  <si>
    <t>NEW RATE - 07-2016</t>
  </si>
  <si>
    <t>KIRINICD</t>
  </si>
  <si>
    <t>VSIPICD</t>
  </si>
  <si>
    <t>LOSCAMCTD</t>
  </si>
  <si>
    <t>CURRENT RATE (T07-2016)</t>
  </si>
  <si>
    <t>NEW RATE - tháng 11-2016</t>
  </si>
  <si>
    <t>NEW RATE - 11-2016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</si>
</sst>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6" fillId="0" borderId="0" xfId="0" applyFont="1"/>
    <xf numFmtId="164" fontId="6" fillId="0" borderId="0" xfId="1" applyNumberFormat="1" applyFont="1"/>
    <xf numFmtId="14" fontId="6" fillId="0" borderId="0" xfId="0" applyNumberFormat="1" applyFont="1"/>
    <xf numFmtId="0" fontId="6" fillId="3" borderId="1" xfId="0" applyFont="1" applyFill="1" applyBorder="1"/>
    <xf numFmtId="164" fontId="6" fillId="0" borderId="1" xfId="1" applyNumberFormat="1" applyFont="1" applyBorder="1"/>
    <xf numFmtId="0" fontId="4" fillId="0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  <xf numFmtId="164" fontId="6" fillId="2" borderId="1" xfId="1" applyNumberFormat="1" applyFont="1" applyFill="1" applyBorder="1"/>
    <xf numFmtId="3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65" fontId="6" fillId="0" borderId="1" xfId="2" applyNumberFormat="1" applyFont="1" applyBorder="1"/>
    <xf numFmtId="9" fontId="7" fillId="2" borderId="1" xfId="2" applyFont="1" applyFill="1" applyBorder="1"/>
    <xf numFmtId="14" fontId="6" fillId="0" borderId="1" xfId="0" applyNumberFormat="1" applyFont="1" applyBorder="1"/>
    <xf numFmtId="9" fontId="6" fillId="0" borderId="1" xfId="0" applyNumberFormat="1" applyFont="1" applyBorder="1"/>
    <xf numFmtId="0" fontId="4" fillId="4" borderId="1" xfId="0" applyFont="1" applyFill="1" applyBorder="1" applyAlignment="1">
      <alignment horizontal="center" vertical="center"/>
    </xf>
    <xf numFmtId="164" fontId="6" fillId="0" borderId="0" xfId="1" applyNumberFormat="1" applyFont="1" applyBorder="1"/>
    <xf numFmtId="164" fontId="6" fillId="0" borderId="0" xfId="0" applyNumberFormat="1" applyFont="1" applyFill="1" applyBorder="1"/>
    <xf numFmtId="14" fontId="6" fillId="0" borderId="0" xfId="0" applyNumberFormat="1" applyFont="1" applyFill="1" applyBorder="1"/>
    <xf numFmtId="164" fontId="6" fillId="0" borderId="0" xfId="1" applyNumberFormat="1" applyFont="1" applyFill="1" applyBorder="1"/>
    <xf numFmtId="16" fontId="6" fillId="0" borderId="0" xfId="0" applyNumberFormat="1" applyFont="1" applyFill="1" applyBorder="1"/>
    <xf numFmtId="0" fontId="6" fillId="0" borderId="0" xfId="0" applyFont="1" applyFill="1" applyBorder="1"/>
    <xf numFmtId="165" fontId="6" fillId="0" borderId="0" xfId="2" applyNumberFormat="1" applyFont="1" applyFill="1" applyBorder="1"/>
    <xf numFmtId="9" fontId="7" fillId="0" borderId="0" xfId="2" applyNumberFormat="1" applyFont="1" applyFill="1" applyBorder="1"/>
    <xf numFmtId="3" fontId="8" fillId="0" borderId="1" xfId="0" applyNumberFormat="1" applyFont="1" applyBorder="1" applyAlignment="1">
      <alignment horizontal="center" vertical="center"/>
    </xf>
    <xf numFmtId="164" fontId="8" fillId="0" borderId="1" xfId="1" applyNumberFormat="1" applyFont="1" applyBorder="1"/>
    <xf numFmtId="0" fontId="6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6" fillId="0" borderId="0" xfId="0" applyNumberFormat="1" applyFont="1"/>
    <xf numFmtId="0" fontId="5" fillId="0" borderId="0" xfId="0" applyFont="1" applyBorder="1" applyAlignment="1">
      <alignment horizontal="center" vertical="center"/>
    </xf>
    <xf numFmtId="37" fontId="6" fillId="0" borderId="0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5" fontId="7" fillId="2" borderId="1" xfId="2" applyNumberFormat="1" applyFont="1" applyFill="1" applyBorder="1"/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7" fillId="0" borderId="1" xfId="1" applyNumberFormat="1" applyFont="1" applyBorder="1"/>
    <xf numFmtId="0" fontId="5" fillId="5" borderId="1" xfId="0" applyFont="1" applyFill="1" applyBorder="1" applyAlignment="1">
      <alignment horizontal="center" vertical="center"/>
    </xf>
    <xf numFmtId="164" fontId="6" fillId="5" borderId="1" xfId="1" applyNumberFormat="1" applyFont="1" applyFill="1" applyBorder="1"/>
    <xf numFmtId="164" fontId="7" fillId="5" borderId="1" xfId="1" applyNumberFormat="1" applyFont="1" applyFill="1" applyBorder="1"/>
    <xf numFmtId="164" fontId="9" fillId="5" borderId="1" xfId="1" applyNumberFormat="1" applyFont="1" applyFill="1" applyBorder="1"/>
    <xf numFmtId="0" fontId="10" fillId="0" borderId="0" xfId="0" applyFont="1"/>
    <xf numFmtId="0" fontId="5" fillId="6" borderId="1" xfId="0" applyFont="1" applyFill="1" applyBorder="1" applyAlignment="1">
      <alignment horizontal="center" vertical="center"/>
    </xf>
    <xf numFmtId="164" fontId="6" fillId="6" borderId="1" xfId="1" applyNumberFormat="1" applyFont="1" applyFill="1" applyBorder="1"/>
    <xf numFmtId="0" fontId="7" fillId="0" borderId="0" xfId="0" applyFont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37" fontId="6" fillId="0" borderId="1" xfId="1" applyNumberFormat="1" applyFont="1" applyBorder="1" applyAlignment="1">
      <alignment vertical="center" wrapText="1"/>
    </xf>
    <xf numFmtId="37" fontId="6" fillId="0" borderId="0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8" fillId="5" borderId="1" xfId="1" applyNumberFormat="1" applyFont="1" applyFill="1" applyBorder="1"/>
    <xf numFmtId="0" fontId="7" fillId="0" borderId="0" xfId="0" applyFont="1"/>
    <xf numFmtId="0" fontId="6" fillId="0" borderId="0" xfId="0" applyFont="1" applyBorder="1"/>
    <xf numFmtId="0" fontId="6" fillId="5" borderId="0" xfId="0" applyFont="1" applyFill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37" fontId="6" fillId="0" borderId="1" xfId="1" applyNumberFormat="1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3" fontId="0" fillId="0" borderId="2" xfId="1" applyNumberFormat="1" applyFon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9" fontId="6" fillId="2" borderId="1" xfId="0" applyNumberFormat="1" applyFont="1" applyFill="1" applyBorder="1"/>
  </cellXfs>
  <cellStyles count="17">
    <cellStyle name="=C:\WINNT\SYSTEM32\COMMAND.COM" xfId="5"/>
    <cellStyle name="=C:\WINNT\SYSTEM32\COMMAND.COM 2" xfId="6"/>
    <cellStyle name="Comma" xfId="1" builtinId="3"/>
    <cellStyle name="Comma 2" xfId="4"/>
    <cellStyle name="Comma 5 4" xfId="16"/>
    <cellStyle name="Normal" xfId="0" builtinId="0"/>
    <cellStyle name="Normal 13" xfId="12"/>
    <cellStyle name="Normal 13 2" xfId="14"/>
    <cellStyle name="Normal 2" xfId="7"/>
    <cellStyle name="Normal 2 2" xfId="13"/>
    <cellStyle name="Normal 3" xfId="8"/>
    <cellStyle name="Normal 4" xfId="3"/>
    <cellStyle name="Normal 5" xfId="15"/>
    <cellStyle name="Normal 9" xfId="9"/>
    <cellStyle name="Normal 9 2" xfId="11"/>
    <cellStyle name="Percent" xfId="2" builtinId="5"/>
    <cellStyle name="Style 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>
      <selection activeCell="K35" sqref="K35"/>
    </sheetView>
  </sheetViews>
  <sheetFormatPr defaultRowHeight="14.25"/>
  <cols>
    <col min="1" max="1" width="26" style="1" bestFit="1" customWidth="1"/>
    <col min="2" max="2" width="11" style="1" customWidth="1"/>
    <col min="3" max="3" width="13.5703125" style="1" customWidth="1"/>
    <col min="4" max="4" width="14.42578125" style="1" customWidth="1"/>
    <col min="5" max="5" width="13.42578125" style="1" customWidth="1"/>
    <col min="6" max="6" width="14.85546875" style="1" customWidth="1"/>
    <col min="7" max="7" width="13.7109375" style="1" customWidth="1"/>
    <col min="8" max="8" width="18.140625" style="1" customWidth="1"/>
    <col min="9" max="9" width="9.140625" style="1"/>
    <col min="10" max="10" width="17.42578125" style="1" bestFit="1" customWidth="1"/>
    <col min="11" max="11" width="12.7109375" style="2" bestFit="1" customWidth="1"/>
    <col min="12" max="16384" width="9.140625" style="1"/>
  </cols>
  <sheetData>
    <row r="1" spans="1:11">
      <c r="A1" s="1" t="s">
        <v>31</v>
      </c>
      <c r="B1" s="2">
        <v>13420</v>
      </c>
    </row>
    <row r="2" spans="1:11">
      <c r="B2" s="3"/>
    </row>
    <row r="3" spans="1:11">
      <c r="A3" s="19">
        <v>42370</v>
      </c>
      <c r="B3" s="5">
        <v>11980</v>
      </c>
      <c r="C3" s="24"/>
      <c r="D3" s="25"/>
      <c r="E3" s="26"/>
      <c r="F3" s="23"/>
    </row>
    <row r="4" spans="1:11">
      <c r="A4" s="12" t="s">
        <v>0</v>
      </c>
      <c r="B4" s="17">
        <f>B3/B1-1</f>
        <v>-0.10730253353204178</v>
      </c>
      <c r="C4" s="27"/>
      <c r="D4" s="28"/>
      <c r="E4" s="27"/>
      <c r="F4" s="28"/>
    </row>
    <row r="5" spans="1:11">
      <c r="A5" s="20">
        <v>0.4</v>
      </c>
      <c r="B5" s="18">
        <f>IF(OR(B4&lt;-0.05,B4&gt;0.05),B4*$A$5,"NO")</f>
        <v>-4.2921013412816712E-2</v>
      </c>
      <c r="C5" s="27"/>
      <c r="D5" s="29"/>
      <c r="E5" s="27"/>
      <c r="F5" s="29"/>
    </row>
    <row r="7" spans="1:11">
      <c r="A7" s="1" t="s">
        <v>1</v>
      </c>
    </row>
    <row r="8" spans="1:11">
      <c r="A8" s="4"/>
      <c r="B8" s="4"/>
      <c r="C8" s="94" t="s">
        <v>34</v>
      </c>
      <c r="D8" s="94"/>
      <c r="E8" s="94"/>
      <c r="F8" s="95" t="s">
        <v>37</v>
      </c>
      <c r="G8" s="95"/>
      <c r="H8" s="95"/>
      <c r="J8" s="12"/>
      <c r="K8" s="5"/>
    </row>
    <row r="9" spans="1:11" ht="57" customHeight="1">
      <c r="A9" s="39" t="s">
        <v>2</v>
      </c>
      <c r="B9" s="39" t="s">
        <v>3</v>
      </c>
      <c r="C9" s="39" t="s">
        <v>4</v>
      </c>
      <c r="D9" s="39" t="s">
        <v>5</v>
      </c>
      <c r="E9" s="39" t="s">
        <v>6</v>
      </c>
      <c r="F9" s="37" t="s">
        <v>4</v>
      </c>
      <c r="G9" s="37" t="s">
        <v>5</v>
      </c>
      <c r="H9" s="37" t="s">
        <v>6</v>
      </c>
      <c r="J9" s="48" t="s">
        <v>41</v>
      </c>
      <c r="K9" s="47" t="s">
        <v>42</v>
      </c>
    </row>
    <row r="10" spans="1:11">
      <c r="A10" s="38" t="s">
        <v>7</v>
      </c>
      <c r="B10" s="38" t="s">
        <v>8</v>
      </c>
      <c r="C10" s="5">
        <v>259670.39999999999</v>
      </c>
      <c r="D10" s="5">
        <v>233604.5</v>
      </c>
      <c r="E10" s="5">
        <v>0</v>
      </c>
      <c r="F10" s="5">
        <f>ROUND(C10*(1+$B$5),1)</f>
        <v>248525.1</v>
      </c>
      <c r="G10" s="5">
        <f>ROUND(D10*(1+$B$5),1)</f>
        <v>223578</v>
      </c>
      <c r="H10" s="5">
        <f t="shared" ref="H10:H21" si="0">ROUND(E10*(1+$B$5),0)</f>
        <v>0</v>
      </c>
      <c r="J10" s="12" t="s">
        <v>43</v>
      </c>
      <c r="K10" s="5">
        <v>223578</v>
      </c>
    </row>
    <row r="11" spans="1:11">
      <c r="A11" s="38" t="s">
        <v>7</v>
      </c>
      <c r="B11" s="38" t="s">
        <v>9</v>
      </c>
      <c r="C11" s="5">
        <v>274329.5</v>
      </c>
      <c r="D11" s="5">
        <v>223413.5</v>
      </c>
      <c r="E11" s="5">
        <v>273551</v>
      </c>
      <c r="F11" s="5">
        <f t="shared" ref="F11:F17" si="1">ROUND(C11*(1+$B$5),1)</f>
        <v>262555</v>
      </c>
      <c r="G11" s="5">
        <f>ROUND(D11*(1+$B$5),1)</f>
        <v>213824.4</v>
      </c>
      <c r="H11" s="5">
        <f>ROUND(E11*(1+$B$5),1)</f>
        <v>261809.9</v>
      </c>
      <c r="J11" s="12" t="s">
        <v>44</v>
      </c>
      <c r="K11" s="5">
        <v>213824.4</v>
      </c>
    </row>
    <row r="12" spans="1:11">
      <c r="A12" s="38" t="s">
        <v>7</v>
      </c>
      <c r="B12" s="38" t="s">
        <v>10</v>
      </c>
      <c r="C12" s="5">
        <v>254731.5</v>
      </c>
      <c r="D12" s="5">
        <v>203816.5</v>
      </c>
      <c r="E12" s="5">
        <v>261303</v>
      </c>
      <c r="F12" s="5">
        <f t="shared" si="1"/>
        <v>243798.2</v>
      </c>
      <c r="G12" s="5">
        <f t="shared" ref="G12:G21" si="2">ROUND(D12*(1+$B$5),1)</f>
        <v>195068.5</v>
      </c>
      <c r="H12" s="5">
        <f t="shared" si="0"/>
        <v>250088</v>
      </c>
      <c r="J12" s="12" t="s">
        <v>45</v>
      </c>
      <c r="K12" s="5">
        <v>195068.5</v>
      </c>
    </row>
    <row r="13" spans="1:11">
      <c r="A13" s="38" t="s">
        <v>9</v>
      </c>
      <c r="B13" s="38" t="s">
        <v>8</v>
      </c>
      <c r="C13" s="5">
        <v>158399.20000000001</v>
      </c>
      <c r="D13" s="5">
        <v>126699.1</v>
      </c>
      <c r="E13" s="5">
        <v>0</v>
      </c>
      <c r="F13" s="5">
        <f t="shared" si="1"/>
        <v>151600.5</v>
      </c>
      <c r="G13" s="5">
        <f t="shared" si="2"/>
        <v>121261</v>
      </c>
      <c r="H13" s="5">
        <f t="shared" si="0"/>
        <v>0</v>
      </c>
      <c r="J13" s="12" t="s">
        <v>46</v>
      </c>
      <c r="K13" s="5">
        <v>213824.4</v>
      </c>
    </row>
    <row r="14" spans="1:11">
      <c r="A14" s="38" t="s">
        <v>9</v>
      </c>
      <c r="B14" s="38" t="s">
        <v>7</v>
      </c>
      <c r="C14" s="5">
        <v>274329.5</v>
      </c>
      <c r="D14" s="5">
        <v>223413.5</v>
      </c>
      <c r="E14" s="5">
        <v>273551</v>
      </c>
      <c r="F14" s="5">
        <f t="shared" si="1"/>
        <v>262555</v>
      </c>
      <c r="G14" s="5">
        <f t="shared" si="2"/>
        <v>213824.4</v>
      </c>
      <c r="H14" s="5">
        <f t="shared" si="0"/>
        <v>261810</v>
      </c>
      <c r="J14" s="12" t="s">
        <v>47</v>
      </c>
      <c r="K14" s="5">
        <v>75026</v>
      </c>
    </row>
    <row r="15" spans="1:11">
      <c r="A15" s="38" t="s">
        <v>9</v>
      </c>
      <c r="B15" s="38" t="s">
        <v>10</v>
      </c>
      <c r="C15" s="5">
        <v>95998.1</v>
      </c>
      <c r="D15" s="5">
        <v>78390.600000000006</v>
      </c>
      <c r="E15" s="5">
        <v>0</v>
      </c>
      <c r="F15" s="5">
        <f t="shared" si="1"/>
        <v>91877.8</v>
      </c>
      <c r="G15" s="5">
        <f t="shared" si="2"/>
        <v>75026</v>
      </c>
      <c r="H15" s="5">
        <f t="shared" si="0"/>
        <v>0</v>
      </c>
      <c r="J15" s="12" t="s">
        <v>48</v>
      </c>
      <c r="K15" s="5">
        <v>75026</v>
      </c>
    </row>
    <row r="16" spans="1:11">
      <c r="A16" s="38" t="s">
        <v>10</v>
      </c>
      <c r="B16" s="38" t="s">
        <v>9</v>
      </c>
      <c r="C16" s="5">
        <v>95998.1</v>
      </c>
      <c r="D16" s="5">
        <v>78390.600000000006</v>
      </c>
      <c r="E16" s="5">
        <v>0</v>
      </c>
      <c r="F16" s="5">
        <f t="shared" si="1"/>
        <v>91877.8</v>
      </c>
      <c r="G16" s="5">
        <f t="shared" si="2"/>
        <v>75026</v>
      </c>
      <c r="H16" s="5">
        <f t="shared" si="0"/>
        <v>0</v>
      </c>
      <c r="J16" s="12" t="s">
        <v>49</v>
      </c>
      <c r="K16" s="5">
        <v>195068.5</v>
      </c>
    </row>
    <row r="17" spans="1:11">
      <c r="A17" s="38" t="s">
        <v>10</v>
      </c>
      <c r="B17" s="38" t="s">
        <v>7</v>
      </c>
      <c r="C17" s="5">
        <v>254731.5</v>
      </c>
      <c r="D17" s="5">
        <v>203816.5</v>
      </c>
      <c r="E17" s="5">
        <v>261303</v>
      </c>
      <c r="F17" s="5">
        <f t="shared" si="1"/>
        <v>243798.2</v>
      </c>
      <c r="G17" s="5">
        <f t="shared" si="2"/>
        <v>195068.5</v>
      </c>
      <c r="H17" s="5">
        <f t="shared" si="0"/>
        <v>250088</v>
      </c>
      <c r="J17" s="12" t="s">
        <v>50</v>
      </c>
      <c r="K17" s="5">
        <v>100347.9</v>
      </c>
    </row>
    <row r="18" spans="1:11">
      <c r="A18" s="49" t="s">
        <v>11</v>
      </c>
      <c r="B18" s="7" t="s">
        <v>9</v>
      </c>
      <c r="C18" s="14">
        <v>104848.1</v>
      </c>
      <c r="D18" s="14">
        <v>104848.1</v>
      </c>
      <c r="E18" s="14">
        <v>0</v>
      </c>
      <c r="F18" s="14">
        <f>ROUND(C18*(1+$B$5),1)</f>
        <v>100347.9</v>
      </c>
      <c r="G18" s="14">
        <f t="shared" si="2"/>
        <v>100347.9</v>
      </c>
      <c r="H18" s="14">
        <f t="shared" si="0"/>
        <v>0</v>
      </c>
      <c r="J18" s="12" t="s">
        <v>51</v>
      </c>
      <c r="K18" s="5">
        <v>100347.9</v>
      </c>
    </row>
    <row r="19" spans="1:11">
      <c r="A19" s="49" t="s">
        <v>11</v>
      </c>
      <c r="B19" s="7" t="s">
        <v>7</v>
      </c>
      <c r="C19" s="14">
        <v>274367.59999999998</v>
      </c>
      <c r="D19" s="14">
        <v>274367.59999999998</v>
      </c>
      <c r="E19" s="14">
        <v>0</v>
      </c>
      <c r="F19" s="14">
        <f t="shared" ref="F19:F21" si="3">ROUND(C19*(1+$B$5),1)</f>
        <v>262591.5</v>
      </c>
      <c r="G19" s="14">
        <f t="shared" si="2"/>
        <v>262591.5</v>
      </c>
      <c r="H19" s="14">
        <f t="shared" si="0"/>
        <v>0</v>
      </c>
      <c r="J19" s="12" t="s">
        <v>52</v>
      </c>
      <c r="K19" s="5">
        <v>97691.4</v>
      </c>
    </row>
    <row r="20" spans="1:11">
      <c r="A20" s="49" t="s">
        <v>11</v>
      </c>
      <c r="B20" s="7" t="s">
        <v>8</v>
      </c>
      <c r="C20" s="14">
        <v>186179.5</v>
      </c>
      <c r="D20" s="14">
        <v>186179.5</v>
      </c>
      <c r="E20" s="14">
        <v>0</v>
      </c>
      <c r="F20" s="14">
        <f t="shared" si="3"/>
        <v>178188.5</v>
      </c>
      <c r="G20" s="14">
        <f t="shared" si="2"/>
        <v>178188.5</v>
      </c>
      <c r="H20" s="14">
        <f t="shared" si="0"/>
        <v>0</v>
      </c>
      <c r="J20" s="12" t="s">
        <v>53</v>
      </c>
      <c r="K20" s="5">
        <v>262591.5</v>
      </c>
    </row>
    <row r="21" spans="1:11">
      <c r="A21" s="49" t="s">
        <v>11</v>
      </c>
      <c r="B21" s="7" t="s">
        <v>10</v>
      </c>
      <c r="C21" s="14">
        <v>146982.70000000001</v>
      </c>
      <c r="D21" s="14">
        <v>146982.70000000001</v>
      </c>
      <c r="E21" s="14">
        <v>0</v>
      </c>
      <c r="F21" s="14">
        <f t="shared" si="3"/>
        <v>140674.1</v>
      </c>
      <c r="G21" s="14">
        <f t="shared" si="2"/>
        <v>140674.1</v>
      </c>
      <c r="H21" s="14">
        <f t="shared" si="0"/>
        <v>0</v>
      </c>
      <c r="J21" s="12" t="s">
        <v>54</v>
      </c>
      <c r="K21" s="5">
        <v>262591.5</v>
      </c>
    </row>
    <row r="22" spans="1:11">
      <c r="J22" s="12" t="s">
        <v>55</v>
      </c>
      <c r="K22" s="5">
        <v>243798.2</v>
      </c>
    </row>
    <row r="23" spans="1:11">
      <c r="A23" s="11" t="s">
        <v>12</v>
      </c>
      <c r="J23" s="12" t="s">
        <v>56</v>
      </c>
      <c r="K23" s="5">
        <v>243798.2</v>
      </c>
    </row>
    <row r="24" spans="1:11">
      <c r="A24" s="4"/>
      <c r="B24" s="4"/>
      <c r="C24" s="94" t="s">
        <v>35</v>
      </c>
      <c r="D24" s="94"/>
      <c r="E24" s="95" t="s">
        <v>36</v>
      </c>
      <c r="F24" s="95"/>
      <c r="J24" s="12" t="s">
        <v>57</v>
      </c>
      <c r="K24" s="5">
        <v>312482</v>
      </c>
    </row>
    <row r="25" spans="1:11" ht="14.25" customHeight="1">
      <c r="A25" s="108" t="s">
        <v>2</v>
      </c>
      <c r="B25" s="108" t="s">
        <v>3</v>
      </c>
      <c r="C25" s="108" t="s">
        <v>13</v>
      </c>
      <c r="D25" s="108"/>
      <c r="E25" s="109" t="s">
        <v>13</v>
      </c>
      <c r="F25" s="109"/>
      <c r="J25" s="12" t="s">
        <v>58</v>
      </c>
      <c r="K25" s="5">
        <v>312482</v>
      </c>
    </row>
    <row r="26" spans="1:11">
      <c r="A26" s="108"/>
      <c r="B26" s="108"/>
      <c r="C26" s="108"/>
      <c r="D26" s="108"/>
      <c r="E26" s="109"/>
      <c r="F26" s="109"/>
      <c r="J26" s="12" t="s">
        <v>59</v>
      </c>
      <c r="K26" s="5">
        <v>312482</v>
      </c>
    </row>
    <row r="27" spans="1:11">
      <c r="A27" s="38" t="s">
        <v>14</v>
      </c>
      <c r="B27" s="38" t="s">
        <v>9</v>
      </c>
      <c r="C27" s="96">
        <v>102072.5</v>
      </c>
      <c r="D27" s="96"/>
      <c r="E27" s="96">
        <f>ROUND(C27*(1+$B$5),1)</f>
        <v>97691.4</v>
      </c>
      <c r="F27" s="96"/>
      <c r="J27" s="12" t="s">
        <v>60</v>
      </c>
      <c r="K27" s="5">
        <v>312482</v>
      </c>
    </row>
    <row r="28" spans="1:11">
      <c r="A28" s="38" t="s">
        <v>14</v>
      </c>
      <c r="B28" s="38" t="s">
        <v>10</v>
      </c>
      <c r="C28" s="96">
        <v>97988.5</v>
      </c>
      <c r="D28" s="96"/>
      <c r="E28" s="96">
        <f t="shared" ref="E28:E30" si="4">ROUND(C28*(1+$B$5),1)</f>
        <v>93782.7</v>
      </c>
      <c r="F28" s="96"/>
      <c r="J28" s="12" t="s">
        <v>61</v>
      </c>
      <c r="K28" s="5">
        <v>312482</v>
      </c>
    </row>
    <row r="29" spans="1:11">
      <c r="A29" s="38" t="s">
        <v>14</v>
      </c>
      <c r="B29" s="38" t="s">
        <v>8</v>
      </c>
      <c r="C29" s="96">
        <v>146982.70000000001</v>
      </c>
      <c r="D29" s="96"/>
      <c r="E29" s="96">
        <f t="shared" si="4"/>
        <v>140674.1</v>
      </c>
      <c r="F29" s="96"/>
      <c r="J29" s="12" t="s">
        <v>62</v>
      </c>
      <c r="K29" s="5">
        <v>25009</v>
      </c>
    </row>
    <row r="30" spans="1:11">
      <c r="A30" s="38" t="s">
        <v>14</v>
      </c>
      <c r="B30" s="38" t="s">
        <v>7</v>
      </c>
      <c r="C30" s="96">
        <v>254731.5</v>
      </c>
      <c r="D30" s="96"/>
      <c r="E30" s="96">
        <f t="shared" si="4"/>
        <v>243798.2</v>
      </c>
      <c r="F30" s="96"/>
      <c r="J30" s="12" t="s">
        <v>63</v>
      </c>
      <c r="K30" s="5">
        <v>25009</v>
      </c>
    </row>
    <row r="31" spans="1:11">
      <c r="J31" s="12" t="s">
        <v>64</v>
      </c>
      <c r="K31" s="5">
        <v>194599</v>
      </c>
    </row>
    <row r="32" spans="1:11">
      <c r="J32" s="12" t="s">
        <v>65</v>
      </c>
      <c r="K32" s="5">
        <v>243799</v>
      </c>
    </row>
    <row r="33" spans="1:11">
      <c r="A33" s="10" t="s">
        <v>15</v>
      </c>
      <c r="B33" s="1" t="s">
        <v>16</v>
      </c>
      <c r="J33" s="12" t="s">
        <v>66</v>
      </c>
      <c r="K33" s="5">
        <v>312482</v>
      </c>
    </row>
    <row r="34" spans="1:11">
      <c r="A34" s="4"/>
      <c r="B34" s="4"/>
      <c r="C34" s="97" t="s">
        <v>34</v>
      </c>
      <c r="D34" s="98"/>
      <c r="E34" s="99"/>
      <c r="F34" s="100" t="s">
        <v>36</v>
      </c>
      <c r="G34" s="101"/>
      <c r="H34" s="101"/>
      <c r="I34" s="32"/>
      <c r="J34" s="12" t="s">
        <v>67</v>
      </c>
      <c r="K34" s="5">
        <v>75026</v>
      </c>
    </row>
    <row r="35" spans="1:11">
      <c r="A35" s="102" t="s">
        <v>2</v>
      </c>
      <c r="B35" s="102" t="s">
        <v>3</v>
      </c>
      <c r="C35" s="103" t="s">
        <v>17</v>
      </c>
      <c r="D35" s="104"/>
      <c r="E35" s="105"/>
      <c r="F35" s="106" t="s">
        <v>17</v>
      </c>
      <c r="G35" s="107"/>
      <c r="H35" s="107"/>
      <c r="I35" s="33"/>
    </row>
    <row r="36" spans="1:11">
      <c r="A36" s="102"/>
      <c r="B36" s="102"/>
      <c r="C36" s="40" t="s">
        <v>18</v>
      </c>
      <c r="D36" s="40" t="s">
        <v>32</v>
      </c>
      <c r="E36" s="40" t="s">
        <v>33</v>
      </c>
      <c r="F36" s="21" t="s">
        <v>18</v>
      </c>
      <c r="G36" s="21" t="s">
        <v>32</v>
      </c>
      <c r="H36" s="21" t="s">
        <v>33</v>
      </c>
      <c r="I36" s="34"/>
    </row>
    <row r="37" spans="1:11">
      <c r="A37" s="38" t="s">
        <v>19</v>
      </c>
      <c r="B37" s="38" t="s">
        <v>20</v>
      </c>
      <c r="C37" s="30">
        <v>391115</v>
      </c>
      <c r="D37" s="30">
        <v>399615</v>
      </c>
      <c r="E37" s="30">
        <v>341007</v>
      </c>
      <c r="F37" s="35">
        <f>ROUND(C37*(1+$B$5),0)</f>
        <v>374328</v>
      </c>
      <c r="G37" s="30">
        <f>ROUND(D37*(1+$B$5),0)</f>
        <v>382463</v>
      </c>
      <c r="H37" s="30">
        <f>ROUND(E37*(1+$B$5),0)</f>
        <v>326371</v>
      </c>
      <c r="I37" s="22"/>
    </row>
    <row r="38" spans="1:11">
      <c r="A38" s="38" t="s">
        <v>21</v>
      </c>
      <c r="B38" s="38" t="s">
        <v>20</v>
      </c>
      <c r="C38" s="30">
        <v>374108.8</v>
      </c>
      <c r="D38" s="30">
        <v>382612</v>
      </c>
      <c r="E38" s="30">
        <v>326495</v>
      </c>
      <c r="F38" s="35">
        <f>ROUND(C38*(1+$B$5),1)</f>
        <v>358051.7</v>
      </c>
      <c r="G38" s="30">
        <f t="shared" ref="G38:H42" si="5">ROUND(D38*(1+$B$5),0)</f>
        <v>366190</v>
      </c>
      <c r="H38" s="30">
        <f t="shared" si="5"/>
        <v>312482</v>
      </c>
      <c r="I38" s="22"/>
    </row>
    <row r="39" spans="1:11">
      <c r="A39" s="38" t="s">
        <v>22</v>
      </c>
      <c r="B39" s="38" t="s">
        <v>20</v>
      </c>
      <c r="C39" s="31">
        <v>0</v>
      </c>
      <c r="D39" s="30">
        <v>425123</v>
      </c>
      <c r="E39" s="30">
        <v>363144</v>
      </c>
      <c r="F39" s="35">
        <f t="shared" ref="F39:F42" si="6">ROUND(C39*(1+$B$5),0)</f>
        <v>0</v>
      </c>
      <c r="G39" s="30">
        <f t="shared" si="5"/>
        <v>406876</v>
      </c>
      <c r="H39" s="30">
        <f t="shared" si="5"/>
        <v>347557</v>
      </c>
      <c r="I39" s="22"/>
    </row>
    <row r="40" spans="1:11">
      <c r="A40" s="93" t="s">
        <v>20</v>
      </c>
      <c r="B40" s="38" t="s">
        <v>19</v>
      </c>
      <c r="C40" s="30">
        <v>391115</v>
      </c>
      <c r="D40" s="30">
        <v>399615</v>
      </c>
      <c r="E40" s="30">
        <v>341007</v>
      </c>
      <c r="F40" s="35">
        <f t="shared" si="6"/>
        <v>374328</v>
      </c>
      <c r="G40" s="30">
        <f t="shared" si="5"/>
        <v>382463</v>
      </c>
      <c r="H40" s="30">
        <f t="shared" si="5"/>
        <v>326371</v>
      </c>
      <c r="I40" s="22"/>
    </row>
    <row r="41" spans="1:11">
      <c r="A41" s="93"/>
      <c r="B41" s="38" t="s">
        <v>21</v>
      </c>
      <c r="C41" s="30">
        <v>374108</v>
      </c>
      <c r="D41" s="30">
        <v>382612</v>
      </c>
      <c r="E41" s="30">
        <v>326495</v>
      </c>
      <c r="F41" s="35">
        <f t="shared" si="6"/>
        <v>358051</v>
      </c>
      <c r="G41" s="30">
        <f t="shared" si="5"/>
        <v>366190</v>
      </c>
      <c r="H41" s="30">
        <f t="shared" si="5"/>
        <v>312482</v>
      </c>
      <c r="I41" s="22"/>
    </row>
    <row r="42" spans="1:11">
      <c r="A42" s="93"/>
      <c r="B42" s="38" t="s">
        <v>23</v>
      </c>
      <c r="C42" s="31">
        <v>0</v>
      </c>
      <c r="D42" s="30">
        <v>450630</v>
      </c>
      <c r="E42" s="30">
        <v>384539</v>
      </c>
      <c r="F42" s="35">
        <f t="shared" si="6"/>
        <v>0</v>
      </c>
      <c r="G42" s="30">
        <f t="shared" si="5"/>
        <v>431289</v>
      </c>
      <c r="H42" s="30">
        <f t="shared" si="5"/>
        <v>368034</v>
      </c>
      <c r="I42" s="22"/>
    </row>
    <row r="43" spans="1:11">
      <c r="C43" s="1">
        <v>0</v>
      </c>
      <c r="D43" s="1">
        <v>486863</v>
      </c>
      <c r="E43" s="1">
        <v>415458</v>
      </c>
    </row>
    <row r="45" spans="1:11">
      <c r="A45" s="6" t="s">
        <v>24</v>
      </c>
    </row>
    <row r="47" spans="1:11">
      <c r="A47" s="4"/>
      <c r="B47" s="4"/>
      <c r="C47" s="94" t="s">
        <v>34</v>
      </c>
      <c r="D47" s="94"/>
      <c r="E47" s="95" t="s">
        <v>36</v>
      </c>
      <c r="F47" s="95"/>
      <c r="G47" s="32"/>
      <c r="H47" s="32"/>
    </row>
    <row r="48" spans="1:11" ht="28.5">
      <c r="A48" s="8" t="s">
        <v>25</v>
      </c>
      <c r="B48" s="8" t="s">
        <v>26</v>
      </c>
      <c r="C48" s="8" t="s">
        <v>27</v>
      </c>
      <c r="D48" s="8" t="s">
        <v>28</v>
      </c>
      <c r="E48" s="9" t="s">
        <v>27</v>
      </c>
      <c r="F48" s="9" t="s">
        <v>28</v>
      </c>
      <c r="G48" s="36"/>
      <c r="H48" s="36"/>
    </row>
    <row r="49" spans="1:8">
      <c r="A49" s="38" t="s">
        <v>9</v>
      </c>
      <c r="B49" s="13" t="s">
        <v>29</v>
      </c>
      <c r="C49" s="41">
        <v>26131</v>
      </c>
      <c r="D49" s="41">
        <v>32663</v>
      </c>
      <c r="E49" s="5">
        <f>ROUND(C49*(1+$B$5),0)</f>
        <v>25009</v>
      </c>
      <c r="F49" s="5">
        <f>ROUND(D49*(1+$B$5),0)</f>
        <v>31261</v>
      </c>
      <c r="G49" s="25"/>
      <c r="H49" s="25"/>
    </row>
    <row r="50" spans="1:8">
      <c r="A50" s="38" t="s">
        <v>10</v>
      </c>
      <c r="B50" s="13" t="s">
        <v>29</v>
      </c>
      <c r="C50" s="41">
        <v>78391</v>
      </c>
      <c r="D50" s="41">
        <v>95998</v>
      </c>
      <c r="E50" s="5">
        <f t="shared" ref="E50:F53" si="7">ROUND(C50*(1+$B$5),0)</f>
        <v>75026</v>
      </c>
      <c r="F50" s="5">
        <f t="shared" si="7"/>
        <v>91878</v>
      </c>
      <c r="G50" s="25"/>
      <c r="H50" s="25"/>
    </row>
    <row r="51" spans="1:8">
      <c r="A51" s="38" t="s">
        <v>8</v>
      </c>
      <c r="B51" s="13" t="s">
        <v>29</v>
      </c>
      <c r="C51" s="41">
        <v>126569</v>
      </c>
      <c r="D51" s="41">
        <v>158398</v>
      </c>
      <c r="E51" s="5">
        <f t="shared" si="7"/>
        <v>121137</v>
      </c>
      <c r="F51" s="5">
        <f t="shared" si="7"/>
        <v>151599</v>
      </c>
      <c r="G51" s="25"/>
      <c r="H51" s="25"/>
    </row>
    <row r="52" spans="1:8">
      <c r="A52" s="38" t="s">
        <v>7</v>
      </c>
      <c r="B52" s="13" t="s">
        <v>29</v>
      </c>
      <c r="C52" s="41">
        <v>203326</v>
      </c>
      <c r="D52" s="41">
        <v>254732</v>
      </c>
      <c r="E52" s="5">
        <f t="shared" si="7"/>
        <v>194599</v>
      </c>
      <c r="F52" s="5">
        <f t="shared" si="7"/>
        <v>243799</v>
      </c>
      <c r="G52" s="25"/>
      <c r="H52" s="25"/>
    </row>
    <row r="53" spans="1:8">
      <c r="A53" s="7" t="s">
        <v>30</v>
      </c>
      <c r="B53" s="16" t="s">
        <v>29</v>
      </c>
      <c r="C53" s="15">
        <v>102073</v>
      </c>
      <c r="D53" s="15">
        <v>102073</v>
      </c>
      <c r="E53" s="14">
        <f t="shared" si="7"/>
        <v>97692</v>
      </c>
      <c r="F53" s="14">
        <f t="shared" si="7"/>
        <v>97692</v>
      </c>
      <c r="G53" s="25"/>
      <c r="H53" s="25"/>
    </row>
  </sheetData>
  <mergeCells count="25">
    <mergeCell ref="C8:E8"/>
    <mergeCell ref="F8:H8"/>
    <mergeCell ref="C24:D24"/>
    <mergeCell ref="E24:F24"/>
    <mergeCell ref="A25:A26"/>
    <mergeCell ref="B25:B26"/>
    <mergeCell ref="C25:D26"/>
    <mergeCell ref="E25:F26"/>
    <mergeCell ref="C27:D27"/>
    <mergeCell ref="E27:F27"/>
    <mergeCell ref="C28:D28"/>
    <mergeCell ref="E28:F28"/>
    <mergeCell ref="C29:D29"/>
    <mergeCell ref="E29:F29"/>
    <mergeCell ref="A40:A42"/>
    <mergeCell ref="C47:D47"/>
    <mergeCell ref="E47:F47"/>
    <mergeCell ref="C30:D30"/>
    <mergeCell ref="E30:F30"/>
    <mergeCell ref="C34:E34"/>
    <mergeCell ref="F34:H34"/>
    <mergeCell ref="A35:A36"/>
    <mergeCell ref="B35:B36"/>
    <mergeCell ref="C35:E35"/>
    <mergeCell ref="F35:H35"/>
  </mergeCells>
  <pageMargins left="0.25" right="0.25" top="1" bottom="1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B3" sqref="B3"/>
    </sheetView>
  </sheetViews>
  <sheetFormatPr defaultRowHeight="14.25"/>
  <cols>
    <col min="1" max="1" width="26" style="1" bestFit="1" customWidth="1"/>
    <col min="2" max="2" width="11" style="1" customWidth="1"/>
    <col min="3" max="3" width="13.5703125" style="1" customWidth="1"/>
    <col min="4" max="4" width="14.42578125" style="1" customWidth="1"/>
    <col min="5" max="5" width="13.42578125" style="1" customWidth="1"/>
    <col min="6" max="6" width="14.85546875" style="1" customWidth="1"/>
    <col min="7" max="7" width="18.5703125" style="1" bestFit="1" customWidth="1"/>
    <col min="8" max="8" width="18.140625" style="1" customWidth="1"/>
    <col min="9" max="11" width="9.140625" style="1"/>
    <col min="12" max="12" width="17.42578125" style="1" bestFit="1" customWidth="1"/>
    <col min="13" max="13" width="11.5703125" style="1" bestFit="1" customWidth="1"/>
    <col min="14" max="16384" width="9.140625" style="1"/>
  </cols>
  <sheetData>
    <row r="1" spans="1:13">
      <c r="A1" s="1" t="s">
        <v>31</v>
      </c>
      <c r="B1" s="2">
        <v>11980</v>
      </c>
    </row>
    <row r="2" spans="1:13">
      <c r="B2" s="3"/>
    </row>
    <row r="3" spans="1:13">
      <c r="A3" s="19">
        <v>42401</v>
      </c>
      <c r="B3" s="5">
        <v>10200</v>
      </c>
      <c r="C3" s="24"/>
      <c r="D3" s="25"/>
      <c r="E3" s="26"/>
      <c r="F3" s="23"/>
    </row>
    <row r="4" spans="1:13">
      <c r="A4" s="12" t="s">
        <v>0</v>
      </c>
      <c r="B4" s="17">
        <f>B3/B1-1</f>
        <v>-0.14858096828046741</v>
      </c>
      <c r="C4" s="27"/>
      <c r="D4" s="28"/>
      <c r="E4" s="27"/>
      <c r="F4" s="28"/>
    </row>
    <row r="5" spans="1:13">
      <c r="A5" s="20">
        <v>0.4</v>
      </c>
      <c r="B5" s="18">
        <f>IF(OR(B4&lt;-0.05,B4&gt;0.05),B4*$A$5,"NO")</f>
        <v>-5.9432387312186967E-2</v>
      </c>
      <c r="C5" s="27"/>
      <c r="D5" s="29"/>
      <c r="E5" s="27"/>
      <c r="F5" s="29"/>
    </row>
    <row r="7" spans="1:13">
      <c r="A7" s="1" t="s">
        <v>1</v>
      </c>
    </row>
    <row r="8" spans="1:13">
      <c r="A8" s="4"/>
      <c r="B8" s="4"/>
      <c r="C8" s="94" t="s">
        <v>39</v>
      </c>
      <c r="D8" s="94"/>
      <c r="E8" s="94"/>
      <c r="F8" s="95" t="s">
        <v>40</v>
      </c>
      <c r="G8" s="95"/>
      <c r="H8" s="95"/>
    </row>
    <row r="9" spans="1:13" ht="28.5">
      <c r="A9" s="43" t="s">
        <v>2</v>
      </c>
      <c r="B9" s="43" t="s">
        <v>3</v>
      </c>
      <c r="C9" s="43" t="s">
        <v>4</v>
      </c>
      <c r="D9" s="43" t="s">
        <v>5</v>
      </c>
      <c r="E9" s="43" t="s">
        <v>6</v>
      </c>
      <c r="F9" s="45" t="s">
        <v>4</v>
      </c>
      <c r="G9" s="45" t="s">
        <v>5</v>
      </c>
      <c r="H9" s="45" t="s">
        <v>6</v>
      </c>
    </row>
    <row r="10" spans="1:13">
      <c r="A10" s="42" t="s">
        <v>7</v>
      </c>
      <c r="B10" s="42" t="s">
        <v>8</v>
      </c>
      <c r="C10" s="5">
        <v>248525.1</v>
      </c>
      <c r="D10" s="5">
        <v>223578</v>
      </c>
      <c r="E10" s="5">
        <v>0</v>
      </c>
      <c r="F10" s="5">
        <f>ROUND(C10*(1+$B$5),1)</f>
        <v>233754.7</v>
      </c>
      <c r="G10" s="5">
        <f>ROUND(D10*(1+$B$5),1)</f>
        <v>210290.2</v>
      </c>
      <c r="H10" s="5">
        <f t="shared" ref="H10:H21" si="0">ROUND(E10*(1+$B$5),0)</f>
        <v>0</v>
      </c>
    </row>
    <row r="11" spans="1:13">
      <c r="A11" s="42" t="s">
        <v>7</v>
      </c>
      <c r="B11" s="42" t="s">
        <v>9</v>
      </c>
      <c r="C11" s="5">
        <v>262555</v>
      </c>
      <c r="D11" s="5">
        <v>213824.4</v>
      </c>
      <c r="E11" s="5">
        <v>261809.9</v>
      </c>
      <c r="F11" s="5">
        <f t="shared" ref="F11:G17" si="1">ROUND(C11*(1+$B$5),1)</f>
        <v>246950.7</v>
      </c>
      <c r="G11" s="5">
        <f t="shared" si="1"/>
        <v>201116.3</v>
      </c>
      <c r="H11" s="5">
        <f>ROUND(E11*(1+$B$5),1)</f>
        <v>246249.9</v>
      </c>
      <c r="L11" s="48" t="s">
        <v>41</v>
      </c>
      <c r="M11" s="47" t="s">
        <v>42</v>
      </c>
    </row>
    <row r="12" spans="1:13">
      <c r="A12" s="42" t="s">
        <v>7</v>
      </c>
      <c r="B12" s="42" t="s">
        <v>10</v>
      </c>
      <c r="C12" s="5">
        <v>243798.2</v>
      </c>
      <c r="D12" s="5">
        <v>195068.5</v>
      </c>
      <c r="E12" s="5">
        <v>250088</v>
      </c>
      <c r="F12" s="5">
        <f t="shared" si="1"/>
        <v>229308.7</v>
      </c>
      <c r="G12" s="5">
        <f t="shared" si="1"/>
        <v>183475.1</v>
      </c>
      <c r="H12" s="5">
        <f t="shared" si="0"/>
        <v>235225</v>
      </c>
      <c r="L12" s="12" t="s">
        <v>43</v>
      </c>
      <c r="M12" s="5">
        <v>210290</v>
      </c>
    </row>
    <row r="13" spans="1:13">
      <c r="A13" s="42" t="s">
        <v>9</v>
      </c>
      <c r="B13" s="42" t="s">
        <v>8</v>
      </c>
      <c r="C13" s="5">
        <v>151600.5</v>
      </c>
      <c r="D13" s="5">
        <v>121261</v>
      </c>
      <c r="E13" s="5">
        <v>0</v>
      </c>
      <c r="F13" s="5">
        <f t="shared" si="1"/>
        <v>142590.5</v>
      </c>
      <c r="G13" s="5">
        <f t="shared" si="1"/>
        <v>114054.2</v>
      </c>
      <c r="H13" s="5">
        <f t="shared" si="0"/>
        <v>0</v>
      </c>
      <c r="L13" s="12" t="s">
        <v>44</v>
      </c>
      <c r="M13" s="5">
        <v>201116.3</v>
      </c>
    </row>
    <row r="14" spans="1:13">
      <c r="A14" s="42" t="s">
        <v>9</v>
      </c>
      <c r="B14" s="42" t="s">
        <v>7</v>
      </c>
      <c r="C14" s="5">
        <v>262555</v>
      </c>
      <c r="D14" s="5">
        <v>213824.4</v>
      </c>
      <c r="E14" s="5">
        <v>261810</v>
      </c>
      <c r="F14" s="5">
        <f t="shared" si="1"/>
        <v>246950.7</v>
      </c>
      <c r="G14" s="5">
        <f t="shared" si="1"/>
        <v>201116.3</v>
      </c>
      <c r="H14" s="5">
        <f t="shared" si="0"/>
        <v>246250</v>
      </c>
      <c r="L14" s="12" t="s">
        <v>45</v>
      </c>
      <c r="M14" s="5">
        <v>183475.1</v>
      </c>
    </row>
    <row r="15" spans="1:13">
      <c r="A15" s="42" t="s">
        <v>9</v>
      </c>
      <c r="B15" s="42" t="s">
        <v>10</v>
      </c>
      <c r="C15" s="5">
        <v>91877.8</v>
      </c>
      <c r="D15" s="5">
        <v>75026</v>
      </c>
      <c r="E15" s="5">
        <v>0</v>
      </c>
      <c r="F15" s="5">
        <f t="shared" si="1"/>
        <v>86417.3</v>
      </c>
      <c r="G15" s="5">
        <f t="shared" si="1"/>
        <v>70567</v>
      </c>
      <c r="H15" s="5">
        <f t="shared" si="0"/>
        <v>0</v>
      </c>
      <c r="L15" s="12" t="s">
        <v>46</v>
      </c>
      <c r="M15" s="5">
        <v>201116.3</v>
      </c>
    </row>
    <row r="16" spans="1:13">
      <c r="A16" s="42" t="s">
        <v>10</v>
      </c>
      <c r="B16" s="42" t="s">
        <v>9</v>
      </c>
      <c r="C16" s="5">
        <v>91877.8</v>
      </c>
      <c r="D16" s="5">
        <v>75026</v>
      </c>
      <c r="E16" s="5">
        <v>0</v>
      </c>
      <c r="F16" s="5">
        <f t="shared" si="1"/>
        <v>86417.3</v>
      </c>
      <c r="G16" s="5">
        <f t="shared" si="1"/>
        <v>70567</v>
      </c>
      <c r="H16" s="5">
        <f t="shared" si="0"/>
        <v>0</v>
      </c>
      <c r="L16" s="12" t="s">
        <v>47</v>
      </c>
      <c r="M16" s="5">
        <v>70567</v>
      </c>
    </row>
    <row r="17" spans="1:13">
      <c r="A17" s="42" t="s">
        <v>10</v>
      </c>
      <c r="B17" s="42" t="s">
        <v>7</v>
      </c>
      <c r="C17" s="5">
        <v>243798.2</v>
      </c>
      <c r="D17" s="5">
        <v>195068.5</v>
      </c>
      <c r="E17" s="5">
        <v>250088</v>
      </c>
      <c r="F17" s="5">
        <f t="shared" si="1"/>
        <v>229308.7</v>
      </c>
      <c r="G17" s="5">
        <f t="shared" si="1"/>
        <v>183475.1</v>
      </c>
      <c r="H17" s="5">
        <f t="shared" si="0"/>
        <v>235225</v>
      </c>
      <c r="L17" s="12" t="s">
        <v>48</v>
      </c>
      <c r="M17" s="5">
        <v>70567</v>
      </c>
    </row>
    <row r="18" spans="1:13">
      <c r="A18" s="7" t="s">
        <v>11</v>
      </c>
      <c r="B18" s="7" t="s">
        <v>9</v>
      </c>
      <c r="C18" s="14">
        <v>100347.9</v>
      </c>
      <c r="D18" s="14">
        <v>100347.9</v>
      </c>
      <c r="E18" s="14">
        <v>0</v>
      </c>
      <c r="F18" s="14">
        <f>ROUND(C18*(1+$B$5),1)</f>
        <v>94384</v>
      </c>
      <c r="G18" s="14">
        <f>ROUND(D18*(1+$B$5),1)</f>
        <v>94384</v>
      </c>
      <c r="H18" s="14">
        <f t="shared" si="0"/>
        <v>0</v>
      </c>
      <c r="L18" s="12" t="s">
        <v>49</v>
      </c>
      <c r="M18" s="5">
        <v>183475.1</v>
      </c>
    </row>
    <row r="19" spans="1:13">
      <c r="A19" s="7" t="s">
        <v>11</v>
      </c>
      <c r="B19" s="7" t="s">
        <v>7</v>
      </c>
      <c r="C19" s="14">
        <v>262591.5</v>
      </c>
      <c r="D19" s="14">
        <v>262591.5</v>
      </c>
      <c r="E19" s="14">
        <v>0</v>
      </c>
      <c r="F19" s="14">
        <f t="shared" ref="F19:G21" si="2">ROUND(C19*(1+$B$5),1)</f>
        <v>246985.1</v>
      </c>
      <c r="G19" s="14">
        <f t="shared" si="2"/>
        <v>246985.1</v>
      </c>
      <c r="H19" s="14">
        <f t="shared" si="0"/>
        <v>0</v>
      </c>
      <c r="L19" s="12" t="s">
        <v>50</v>
      </c>
      <c r="M19" s="5">
        <v>94384</v>
      </c>
    </row>
    <row r="20" spans="1:13">
      <c r="A20" s="7" t="s">
        <v>11</v>
      </c>
      <c r="B20" s="7" t="s">
        <v>8</v>
      </c>
      <c r="C20" s="14">
        <v>178188.5</v>
      </c>
      <c r="D20" s="14">
        <v>178188.5</v>
      </c>
      <c r="E20" s="14">
        <v>0</v>
      </c>
      <c r="F20" s="14">
        <f t="shared" si="2"/>
        <v>167598.29999999999</v>
      </c>
      <c r="G20" s="14">
        <f t="shared" si="2"/>
        <v>167598.29999999999</v>
      </c>
      <c r="H20" s="14">
        <f t="shared" si="0"/>
        <v>0</v>
      </c>
      <c r="L20" s="12" t="s">
        <v>51</v>
      </c>
      <c r="M20" s="5">
        <v>94384</v>
      </c>
    </row>
    <row r="21" spans="1:13">
      <c r="A21" s="7" t="s">
        <v>11</v>
      </c>
      <c r="B21" s="7" t="s">
        <v>10</v>
      </c>
      <c r="C21" s="14">
        <v>140674.1</v>
      </c>
      <c r="D21" s="14">
        <v>140674.1</v>
      </c>
      <c r="E21" s="14">
        <v>0</v>
      </c>
      <c r="F21" s="14">
        <f t="shared" si="2"/>
        <v>132313.5</v>
      </c>
      <c r="G21" s="14">
        <f t="shared" si="2"/>
        <v>132313.5</v>
      </c>
      <c r="H21" s="14">
        <f t="shared" si="0"/>
        <v>0</v>
      </c>
      <c r="L21" s="12" t="s">
        <v>52</v>
      </c>
      <c r="M21" s="5">
        <v>91885.4</v>
      </c>
    </row>
    <row r="22" spans="1:13">
      <c r="L22" s="12" t="s">
        <v>53</v>
      </c>
      <c r="M22" s="5">
        <v>246985.1</v>
      </c>
    </row>
    <row r="23" spans="1:13">
      <c r="A23" s="11" t="s">
        <v>12</v>
      </c>
      <c r="L23" s="12" t="s">
        <v>54</v>
      </c>
      <c r="M23" s="5">
        <v>246985.1</v>
      </c>
    </row>
    <row r="24" spans="1:13">
      <c r="A24" s="4"/>
      <c r="B24" s="4"/>
      <c r="C24" s="94" t="s">
        <v>39</v>
      </c>
      <c r="D24" s="94"/>
      <c r="E24" s="95" t="s">
        <v>38</v>
      </c>
      <c r="F24" s="95"/>
      <c r="L24" s="12" t="s">
        <v>55</v>
      </c>
      <c r="M24" s="5">
        <v>229308.7</v>
      </c>
    </row>
    <row r="25" spans="1:13">
      <c r="A25" s="108" t="s">
        <v>2</v>
      </c>
      <c r="B25" s="108" t="s">
        <v>3</v>
      </c>
      <c r="C25" s="108" t="s">
        <v>13</v>
      </c>
      <c r="D25" s="108"/>
      <c r="E25" s="109" t="s">
        <v>13</v>
      </c>
      <c r="F25" s="109"/>
      <c r="L25" s="12" t="s">
        <v>74</v>
      </c>
      <c r="M25" s="5">
        <v>229308.7</v>
      </c>
    </row>
    <row r="26" spans="1:13">
      <c r="A26" s="108"/>
      <c r="B26" s="108"/>
      <c r="C26" s="108"/>
      <c r="D26" s="108"/>
      <c r="E26" s="109"/>
      <c r="F26" s="109"/>
      <c r="L26" s="12" t="s">
        <v>68</v>
      </c>
      <c r="M26" s="5">
        <v>293910</v>
      </c>
    </row>
    <row r="27" spans="1:13">
      <c r="A27" s="42" t="s">
        <v>14</v>
      </c>
      <c r="B27" s="42" t="s">
        <v>9</v>
      </c>
      <c r="C27" s="96">
        <v>97691.4</v>
      </c>
      <c r="D27" s="96"/>
      <c r="E27" s="96">
        <f>ROUND(C27*(1+$B$5),1)</f>
        <v>91885.4</v>
      </c>
      <c r="F27" s="96"/>
      <c r="L27" s="12" t="s">
        <v>69</v>
      </c>
      <c r="M27" s="5">
        <v>293910</v>
      </c>
    </row>
    <row r="28" spans="1:13">
      <c r="A28" s="42" t="s">
        <v>14</v>
      </c>
      <c r="B28" s="42" t="s">
        <v>10</v>
      </c>
      <c r="C28" s="96">
        <v>93782.7</v>
      </c>
      <c r="D28" s="96"/>
      <c r="E28" s="96">
        <f t="shared" ref="E28:E30" si="3">ROUND(C28*(1+$B$5),1)</f>
        <v>88209</v>
      </c>
      <c r="F28" s="96"/>
      <c r="L28" s="12" t="s">
        <v>70</v>
      </c>
      <c r="M28" s="5">
        <v>293910</v>
      </c>
    </row>
    <row r="29" spans="1:13">
      <c r="A29" s="42" t="s">
        <v>14</v>
      </c>
      <c r="B29" s="42" t="s">
        <v>8</v>
      </c>
      <c r="C29" s="96">
        <v>140674.1</v>
      </c>
      <c r="D29" s="96"/>
      <c r="E29" s="96">
        <f t="shared" si="3"/>
        <v>132313.5</v>
      </c>
      <c r="F29" s="96"/>
      <c r="L29" s="12" t="s">
        <v>71</v>
      </c>
      <c r="M29" s="5">
        <v>293910</v>
      </c>
    </row>
    <row r="30" spans="1:13">
      <c r="A30" s="42" t="s">
        <v>14</v>
      </c>
      <c r="B30" s="42" t="s">
        <v>7</v>
      </c>
      <c r="C30" s="96">
        <v>243798.2</v>
      </c>
      <c r="D30" s="96"/>
      <c r="E30" s="96">
        <f t="shared" si="3"/>
        <v>229308.7</v>
      </c>
      <c r="F30" s="96"/>
      <c r="L30" s="12" t="s">
        <v>72</v>
      </c>
      <c r="M30" s="5">
        <v>293910</v>
      </c>
    </row>
    <row r="31" spans="1:13">
      <c r="L31" s="12" t="s">
        <v>62</v>
      </c>
      <c r="M31" s="5">
        <v>23523</v>
      </c>
    </row>
    <row r="32" spans="1:13">
      <c r="L32" s="12" t="s">
        <v>63</v>
      </c>
      <c r="M32" s="5">
        <v>23523</v>
      </c>
    </row>
    <row r="33" spans="1:13">
      <c r="A33" s="10" t="s">
        <v>15</v>
      </c>
      <c r="B33" s="1" t="s">
        <v>16</v>
      </c>
      <c r="L33" s="12" t="s">
        <v>64</v>
      </c>
      <c r="M33" s="5">
        <v>183034</v>
      </c>
    </row>
    <row r="34" spans="1:13">
      <c r="A34" s="4"/>
      <c r="B34" s="4"/>
      <c r="C34" s="97" t="s">
        <v>39</v>
      </c>
      <c r="D34" s="98"/>
      <c r="E34" s="99"/>
      <c r="F34" s="100" t="s">
        <v>38</v>
      </c>
      <c r="G34" s="101"/>
      <c r="H34" s="101"/>
      <c r="I34" s="32"/>
      <c r="L34" s="12" t="s">
        <v>65</v>
      </c>
      <c r="M34" s="5">
        <v>183034</v>
      </c>
    </row>
    <row r="35" spans="1:13">
      <c r="A35" s="102" t="s">
        <v>2</v>
      </c>
      <c r="B35" s="102" t="s">
        <v>3</v>
      </c>
      <c r="C35" s="103" t="s">
        <v>17</v>
      </c>
      <c r="D35" s="104"/>
      <c r="E35" s="105"/>
      <c r="F35" s="106" t="s">
        <v>17</v>
      </c>
      <c r="G35" s="107"/>
      <c r="H35" s="107"/>
      <c r="I35" s="33"/>
      <c r="L35" s="12" t="s">
        <v>73</v>
      </c>
      <c r="M35" s="5">
        <v>293910</v>
      </c>
    </row>
    <row r="36" spans="1:13">
      <c r="A36" s="102"/>
      <c r="B36" s="102"/>
      <c r="C36" s="44" t="s">
        <v>18</v>
      </c>
      <c r="D36" s="44" t="s">
        <v>32</v>
      </c>
      <c r="E36" s="44" t="s">
        <v>33</v>
      </c>
      <c r="F36" s="21" t="s">
        <v>18</v>
      </c>
      <c r="G36" s="21" t="s">
        <v>32</v>
      </c>
      <c r="H36" s="21" t="s">
        <v>33</v>
      </c>
      <c r="I36" s="34"/>
      <c r="L36" s="12" t="s">
        <v>67</v>
      </c>
      <c r="M36" s="5">
        <v>70567</v>
      </c>
    </row>
    <row r="37" spans="1:13">
      <c r="A37" s="42" t="s">
        <v>19</v>
      </c>
      <c r="B37" s="42" t="s">
        <v>20</v>
      </c>
      <c r="C37" s="30">
        <v>374328</v>
      </c>
      <c r="D37" s="30">
        <v>382463</v>
      </c>
      <c r="E37" s="30">
        <v>326371</v>
      </c>
      <c r="F37" s="35">
        <f>ROUND(C37*(1+$B$5),0)</f>
        <v>352081</v>
      </c>
      <c r="G37" s="30">
        <f>ROUND(D37*(1+$B$5),0)</f>
        <v>359732</v>
      </c>
      <c r="H37" s="30">
        <f>ROUND(E37*(1+$B$5),0)</f>
        <v>306974</v>
      </c>
      <c r="I37" s="22"/>
      <c r="L37" s="1" t="s">
        <v>75</v>
      </c>
      <c r="M37" s="2">
        <v>49396</v>
      </c>
    </row>
    <row r="38" spans="1:13">
      <c r="A38" s="42" t="s">
        <v>21</v>
      </c>
      <c r="B38" s="42" t="s">
        <v>20</v>
      </c>
      <c r="C38" s="30">
        <v>358051.7</v>
      </c>
      <c r="D38" s="30">
        <v>366190</v>
      </c>
      <c r="E38" s="30">
        <v>312482</v>
      </c>
      <c r="F38" s="35">
        <f>ROUND(C38*(1+$B$5),1)</f>
        <v>336771.8</v>
      </c>
      <c r="G38" s="30">
        <f t="shared" ref="F38:H42" si="4">ROUND(D38*(1+$B$5),0)</f>
        <v>344426</v>
      </c>
      <c r="H38" s="30">
        <f t="shared" si="4"/>
        <v>293910</v>
      </c>
      <c r="I38" s="22"/>
    </row>
    <row r="39" spans="1:13">
      <c r="A39" s="42" t="s">
        <v>22</v>
      </c>
      <c r="B39" s="42" t="s">
        <v>20</v>
      </c>
      <c r="C39" s="31">
        <v>0</v>
      </c>
      <c r="D39" s="30">
        <v>406876</v>
      </c>
      <c r="E39" s="30">
        <v>347557</v>
      </c>
      <c r="F39" s="35">
        <f t="shared" si="4"/>
        <v>0</v>
      </c>
      <c r="G39" s="30">
        <f t="shared" si="4"/>
        <v>382694</v>
      </c>
      <c r="H39" s="30">
        <f t="shared" si="4"/>
        <v>326901</v>
      </c>
      <c r="I39" s="22"/>
    </row>
    <row r="40" spans="1:13">
      <c r="A40" s="93" t="s">
        <v>20</v>
      </c>
      <c r="B40" s="42" t="s">
        <v>19</v>
      </c>
      <c r="C40" s="30">
        <v>374328</v>
      </c>
      <c r="D40" s="30">
        <v>382463</v>
      </c>
      <c r="E40" s="30">
        <v>326371</v>
      </c>
      <c r="F40" s="35">
        <f t="shared" si="4"/>
        <v>352081</v>
      </c>
      <c r="G40" s="30">
        <f t="shared" si="4"/>
        <v>359732</v>
      </c>
      <c r="H40" s="30">
        <f t="shared" si="4"/>
        <v>306974</v>
      </c>
      <c r="I40" s="22"/>
    </row>
    <row r="41" spans="1:13">
      <c r="A41" s="93"/>
      <c r="B41" s="42" t="s">
        <v>21</v>
      </c>
      <c r="C41" s="30">
        <v>358051</v>
      </c>
      <c r="D41" s="30">
        <v>366190</v>
      </c>
      <c r="E41" s="30">
        <v>312482</v>
      </c>
      <c r="F41" s="35">
        <f t="shared" si="4"/>
        <v>336771</v>
      </c>
      <c r="G41" s="30">
        <f t="shared" si="4"/>
        <v>344426</v>
      </c>
      <c r="H41" s="30">
        <f t="shared" si="4"/>
        <v>293910</v>
      </c>
      <c r="I41" s="22"/>
    </row>
    <row r="42" spans="1:13">
      <c r="A42" s="93"/>
      <c r="B42" s="42" t="s">
        <v>23</v>
      </c>
      <c r="C42" s="31">
        <v>0</v>
      </c>
      <c r="D42" s="30">
        <v>431289</v>
      </c>
      <c r="E42" s="30">
        <v>368034</v>
      </c>
      <c r="F42" s="35">
        <f t="shared" si="4"/>
        <v>0</v>
      </c>
      <c r="G42" s="30">
        <f t="shared" si="4"/>
        <v>405656</v>
      </c>
      <c r="H42" s="30">
        <f t="shared" si="4"/>
        <v>346161</v>
      </c>
      <c r="I42" s="22"/>
    </row>
    <row r="43" spans="1:13">
      <c r="C43" s="1">
        <v>0</v>
      </c>
      <c r="D43" s="1">
        <v>486863</v>
      </c>
      <c r="E43" s="1">
        <v>415458</v>
      </c>
    </row>
    <row r="45" spans="1:13">
      <c r="A45" s="6" t="s">
        <v>24</v>
      </c>
    </row>
    <row r="47" spans="1:13">
      <c r="A47" s="4"/>
      <c r="B47" s="4"/>
      <c r="C47" s="94" t="s">
        <v>39</v>
      </c>
      <c r="D47" s="94"/>
      <c r="E47" s="95" t="s">
        <v>38</v>
      </c>
      <c r="F47" s="95"/>
      <c r="G47" s="32"/>
      <c r="H47" s="32"/>
    </row>
    <row r="48" spans="1:13" ht="28.5">
      <c r="A48" s="8" t="s">
        <v>25</v>
      </c>
      <c r="B48" s="8" t="s">
        <v>26</v>
      </c>
      <c r="C48" s="8" t="s">
        <v>27</v>
      </c>
      <c r="D48" s="8" t="s">
        <v>28</v>
      </c>
      <c r="E48" s="9" t="s">
        <v>27</v>
      </c>
      <c r="F48" s="9" t="s">
        <v>28</v>
      </c>
      <c r="G48" s="36"/>
      <c r="H48" s="36"/>
    </row>
    <row r="49" spans="1:8">
      <c r="A49" s="42" t="s">
        <v>9</v>
      </c>
      <c r="B49" s="13" t="s">
        <v>29</v>
      </c>
      <c r="C49" s="46">
        <v>25009</v>
      </c>
      <c r="D49" s="46">
        <v>31261</v>
      </c>
      <c r="E49" s="5">
        <f>ROUND(C49*(1+$B$5),0)</f>
        <v>23523</v>
      </c>
      <c r="F49" s="5">
        <f>ROUND(D49*(1+$B$5),0)</f>
        <v>29403</v>
      </c>
      <c r="G49" s="25"/>
      <c r="H49" s="25"/>
    </row>
    <row r="50" spans="1:8">
      <c r="A50" s="42" t="s">
        <v>10</v>
      </c>
      <c r="B50" s="13" t="s">
        <v>29</v>
      </c>
      <c r="C50" s="46">
        <v>75026</v>
      </c>
      <c r="D50" s="46">
        <v>91878</v>
      </c>
      <c r="E50" s="5">
        <f t="shared" ref="E50:F53" si="5">ROUND(C50*(1+$B$5),0)</f>
        <v>70567</v>
      </c>
      <c r="F50" s="5">
        <f t="shared" si="5"/>
        <v>86417</v>
      </c>
      <c r="G50" s="25"/>
      <c r="H50" s="25"/>
    </row>
    <row r="51" spans="1:8">
      <c r="A51" s="42" t="s">
        <v>8</v>
      </c>
      <c r="B51" s="13" t="s">
        <v>29</v>
      </c>
      <c r="C51" s="46">
        <v>121137</v>
      </c>
      <c r="D51" s="46">
        <v>151599</v>
      </c>
      <c r="E51" s="5">
        <f t="shared" si="5"/>
        <v>113938</v>
      </c>
      <c r="F51" s="5">
        <f t="shared" si="5"/>
        <v>142589</v>
      </c>
      <c r="G51" s="25"/>
      <c r="H51" s="25"/>
    </row>
    <row r="52" spans="1:8">
      <c r="A52" s="42" t="s">
        <v>7</v>
      </c>
      <c r="B52" s="13" t="s">
        <v>29</v>
      </c>
      <c r="C52" s="46">
        <v>194599</v>
      </c>
      <c r="D52" s="46">
        <v>243799</v>
      </c>
      <c r="E52" s="5">
        <f t="shared" si="5"/>
        <v>183034</v>
      </c>
      <c r="F52" s="5">
        <f t="shared" si="5"/>
        <v>229309</v>
      </c>
      <c r="G52" s="25"/>
      <c r="H52" s="25"/>
    </row>
    <row r="53" spans="1:8">
      <c r="A53" s="7" t="s">
        <v>30</v>
      </c>
      <c r="B53" s="16" t="s">
        <v>29</v>
      </c>
      <c r="C53" s="15">
        <v>97692</v>
      </c>
      <c r="D53" s="15">
        <v>97692</v>
      </c>
      <c r="E53" s="14">
        <f t="shared" si="5"/>
        <v>91886</v>
      </c>
      <c r="F53" s="14">
        <f t="shared" si="5"/>
        <v>91886</v>
      </c>
      <c r="G53" s="25"/>
      <c r="H53" s="25"/>
    </row>
  </sheetData>
  <mergeCells count="25">
    <mergeCell ref="A40:A42"/>
    <mergeCell ref="C47:D47"/>
    <mergeCell ref="E47:F47"/>
    <mergeCell ref="C30:D30"/>
    <mergeCell ref="E30:F30"/>
    <mergeCell ref="C34:E34"/>
    <mergeCell ref="F34:H34"/>
    <mergeCell ref="A35:A36"/>
    <mergeCell ref="B35:B36"/>
    <mergeCell ref="C35:E35"/>
    <mergeCell ref="F35:H35"/>
    <mergeCell ref="C27:D27"/>
    <mergeCell ref="E27:F27"/>
    <mergeCell ref="C28:D28"/>
    <mergeCell ref="E28:F28"/>
    <mergeCell ref="C29:D29"/>
    <mergeCell ref="E29:F29"/>
    <mergeCell ref="C8:E8"/>
    <mergeCell ref="F8:H8"/>
    <mergeCell ref="C24:D24"/>
    <mergeCell ref="E24:F24"/>
    <mergeCell ref="A25:A26"/>
    <mergeCell ref="B25:B26"/>
    <mergeCell ref="C25:D26"/>
    <mergeCell ref="E25:F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L11" sqref="L11:M39"/>
    </sheetView>
  </sheetViews>
  <sheetFormatPr defaultRowHeight="14.25"/>
  <cols>
    <col min="1" max="1" width="26" style="1" bestFit="1" customWidth="1"/>
    <col min="2" max="2" width="11" style="1" customWidth="1"/>
    <col min="3" max="3" width="13.5703125" style="1" customWidth="1"/>
    <col min="4" max="4" width="14.42578125" style="1" customWidth="1"/>
    <col min="5" max="5" width="13.42578125" style="1" customWidth="1"/>
    <col min="6" max="6" width="14.85546875" style="1" customWidth="1"/>
    <col min="7" max="7" width="18.5703125" style="1" bestFit="1" customWidth="1"/>
    <col min="8" max="8" width="18.140625" style="1" customWidth="1"/>
    <col min="9" max="11" width="9.140625" style="1"/>
    <col min="12" max="12" width="17.42578125" style="1" bestFit="1" customWidth="1"/>
    <col min="13" max="13" width="11.5703125" style="1" bestFit="1" customWidth="1"/>
    <col min="14" max="16384" width="9.140625" style="1"/>
  </cols>
  <sheetData>
    <row r="1" spans="1:13">
      <c r="A1" s="1" t="s">
        <v>31</v>
      </c>
      <c r="B1" s="2">
        <v>10200</v>
      </c>
    </row>
    <row r="2" spans="1:13">
      <c r="B2" s="3"/>
    </row>
    <row r="3" spans="1:13">
      <c r="A3" s="19">
        <v>42401</v>
      </c>
      <c r="B3" s="5">
        <v>9580</v>
      </c>
      <c r="C3" s="24"/>
      <c r="D3" s="25"/>
      <c r="E3" s="26"/>
      <c r="F3" s="23"/>
    </row>
    <row r="4" spans="1:13">
      <c r="A4" s="12" t="s">
        <v>0</v>
      </c>
      <c r="B4" s="17">
        <f>B3/B1-1</f>
        <v>-6.0784313725490202E-2</v>
      </c>
      <c r="C4" s="27"/>
      <c r="D4" s="28"/>
      <c r="E4" s="27"/>
      <c r="F4" s="28"/>
    </row>
    <row r="5" spans="1:13">
      <c r="A5" s="20">
        <v>0.4</v>
      </c>
      <c r="B5" s="18">
        <f>IF(OR(B4&lt;-0.05,B4&gt;0.05),B4*$A$5,"NO")</f>
        <v>-2.4313725490196083E-2</v>
      </c>
      <c r="C5" s="27"/>
      <c r="D5" s="29"/>
      <c r="E5" s="27"/>
      <c r="F5" s="29"/>
    </row>
    <row r="7" spans="1:13">
      <c r="A7" s="1" t="s">
        <v>1</v>
      </c>
    </row>
    <row r="8" spans="1:13">
      <c r="A8" s="4"/>
      <c r="B8" s="4"/>
      <c r="C8" s="94" t="s">
        <v>76</v>
      </c>
      <c r="D8" s="94"/>
      <c r="E8" s="94"/>
      <c r="F8" s="95" t="s">
        <v>78</v>
      </c>
      <c r="G8" s="95"/>
      <c r="H8" s="95"/>
    </row>
    <row r="9" spans="1:13" ht="28.5">
      <c r="A9" s="50" t="s">
        <v>2</v>
      </c>
      <c r="B9" s="50" t="s">
        <v>3</v>
      </c>
      <c r="C9" s="50" t="s">
        <v>4</v>
      </c>
      <c r="D9" s="50" t="s">
        <v>5</v>
      </c>
      <c r="E9" s="50" t="s">
        <v>6</v>
      </c>
      <c r="F9" s="51" t="s">
        <v>4</v>
      </c>
      <c r="G9" s="51" t="s">
        <v>5</v>
      </c>
      <c r="H9" s="51" t="s">
        <v>6</v>
      </c>
    </row>
    <row r="10" spans="1:13">
      <c r="A10" s="52" t="s">
        <v>7</v>
      </c>
      <c r="B10" s="52" t="s">
        <v>8</v>
      </c>
      <c r="C10" s="5">
        <v>233754.7</v>
      </c>
      <c r="D10" s="5">
        <v>210290.2</v>
      </c>
      <c r="E10" s="5">
        <v>0</v>
      </c>
      <c r="F10" s="5">
        <f>ROUND(C10*(1+$B$5),1)</f>
        <v>228071.3</v>
      </c>
      <c r="G10" s="5">
        <f>ROUND(D10*(1+$B$5),1)</f>
        <v>205177.3</v>
      </c>
      <c r="H10" s="5">
        <f t="shared" ref="H10:H21" si="0">ROUND(E10*(1+$B$5),0)</f>
        <v>0</v>
      </c>
    </row>
    <row r="11" spans="1:13">
      <c r="A11" s="52" t="s">
        <v>7</v>
      </c>
      <c r="B11" s="52" t="s">
        <v>9</v>
      </c>
      <c r="C11" s="5">
        <v>246950.7</v>
      </c>
      <c r="D11" s="5">
        <v>201116.3</v>
      </c>
      <c r="E11" s="5">
        <v>246249.9</v>
      </c>
      <c r="F11" s="5">
        <f t="shared" ref="F11:G17" si="1">ROUND(C11*(1+$B$5),1)</f>
        <v>240946.4</v>
      </c>
      <c r="G11" s="5">
        <f t="shared" si="1"/>
        <v>196226.4</v>
      </c>
      <c r="H11" s="5">
        <f>ROUND(E11*(1+$B$5),1)</f>
        <v>240262.6</v>
      </c>
      <c r="L11" s="48" t="s">
        <v>41</v>
      </c>
      <c r="M11" s="47" t="s">
        <v>42</v>
      </c>
    </row>
    <row r="12" spans="1:13">
      <c r="A12" s="52" t="s">
        <v>7</v>
      </c>
      <c r="B12" s="52" t="s">
        <v>10</v>
      </c>
      <c r="C12" s="5">
        <v>229308.7</v>
      </c>
      <c r="D12" s="5">
        <v>183475.1</v>
      </c>
      <c r="E12" s="5">
        <v>235225</v>
      </c>
      <c r="F12" s="5">
        <f t="shared" si="1"/>
        <v>223733.4</v>
      </c>
      <c r="G12" s="5">
        <f t="shared" si="1"/>
        <v>179014.1</v>
      </c>
      <c r="H12" s="5">
        <f t="shared" si="0"/>
        <v>229506</v>
      </c>
      <c r="L12" s="12" t="s">
        <v>43</v>
      </c>
      <c r="M12" s="5">
        <v>205177.3</v>
      </c>
    </row>
    <row r="13" spans="1:13">
      <c r="A13" s="52" t="s">
        <v>9</v>
      </c>
      <c r="B13" s="52" t="s">
        <v>8</v>
      </c>
      <c r="C13" s="5">
        <v>142590.5</v>
      </c>
      <c r="D13" s="5">
        <v>114054.2</v>
      </c>
      <c r="E13" s="5">
        <v>0</v>
      </c>
      <c r="F13" s="5">
        <f t="shared" si="1"/>
        <v>139123.6</v>
      </c>
      <c r="G13" s="5">
        <f t="shared" si="1"/>
        <v>111281.1</v>
      </c>
      <c r="H13" s="5">
        <f t="shared" si="0"/>
        <v>0</v>
      </c>
      <c r="L13" s="12" t="s">
        <v>44</v>
      </c>
      <c r="M13" s="5">
        <v>196226.4</v>
      </c>
    </row>
    <row r="14" spans="1:13">
      <c r="A14" s="52" t="s">
        <v>9</v>
      </c>
      <c r="B14" s="52" t="s">
        <v>7</v>
      </c>
      <c r="C14" s="5">
        <v>246950.7</v>
      </c>
      <c r="D14" s="5">
        <v>201116.3</v>
      </c>
      <c r="E14" s="5">
        <v>246250</v>
      </c>
      <c r="F14" s="5">
        <f t="shared" si="1"/>
        <v>240946.4</v>
      </c>
      <c r="G14" s="5">
        <f t="shared" si="1"/>
        <v>196226.4</v>
      </c>
      <c r="H14" s="5">
        <f t="shared" si="0"/>
        <v>240263</v>
      </c>
      <c r="L14" s="12" t="s">
        <v>45</v>
      </c>
      <c r="M14" s="5">
        <v>179014.1</v>
      </c>
    </row>
    <row r="15" spans="1:13">
      <c r="A15" s="52" t="s">
        <v>9</v>
      </c>
      <c r="B15" s="52" t="s">
        <v>10</v>
      </c>
      <c r="C15" s="5">
        <v>86417.3</v>
      </c>
      <c r="D15" s="5">
        <v>70567</v>
      </c>
      <c r="E15" s="5">
        <v>0</v>
      </c>
      <c r="F15" s="5">
        <f t="shared" si="1"/>
        <v>84316.2</v>
      </c>
      <c r="G15" s="5">
        <f t="shared" si="1"/>
        <v>68851.3</v>
      </c>
      <c r="H15" s="5">
        <f t="shared" si="0"/>
        <v>0</v>
      </c>
      <c r="L15" s="12" t="s">
        <v>46</v>
      </c>
      <c r="M15" s="5">
        <v>196226.4</v>
      </c>
    </row>
    <row r="16" spans="1:13">
      <c r="A16" s="52" t="s">
        <v>10</v>
      </c>
      <c r="B16" s="52" t="s">
        <v>9</v>
      </c>
      <c r="C16" s="5">
        <v>86417.3</v>
      </c>
      <c r="D16" s="5">
        <v>70567</v>
      </c>
      <c r="E16" s="5">
        <v>0</v>
      </c>
      <c r="F16" s="5">
        <f t="shared" si="1"/>
        <v>84316.2</v>
      </c>
      <c r="G16" s="5">
        <f t="shared" si="1"/>
        <v>68851.3</v>
      </c>
      <c r="H16" s="5">
        <f t="shared" si="0"/>
        <v>0</v>
      </c>
      <c r="L16" s="12" t="s">
        <v>47</v>
      </c>
      <c r="M16" s="5">
        <v>68851.3</v>
      </c>
    </row>
    <row r="17" spans="1:13">
      <c r="A17" s="52" t="s">
        <v>10</v>
      </c>
      <c r="B17" s="52" t="s">
        <v>7</v>
      </c>
      <c r="C17" s="5">
        <v>229308.7</v>
      </c>
      <c r="D17" s="5">
        <v>183475.1</v>
      </c>
      <c r="E17" s="5">
        <v>235225</v>
      </c>
      <c r="F17" s="5">
        <f t="shared" si="1"/>
        <v>223733.4</v>
      </c>
      <c r="G17" s="5">
        <f t="shared" si="1"/>
        <v>179014.1</v>
      </c>
      <c r="H17" s="5">
        <f t="shared" si="0"/>
        <v>229506</v>
      </c>
      <c r="L17" s="12" t="s">
        <v>48</v>
      </c>
      <c r="M17" s="5">
        <v>68851.3</v>
      </c>
    </row>
    <row r="18" spans="1:13">
      <c r="A18" s="7" t="s">
        <v>11</v>
      </c>
      <c r="B18" s="7" t="s">
        <v>9</v>
      </c>
      <c r="C18" s="14">
        <v>94384</v>
      </c>
      <c r="D18" s="14">
        <v>94384</v>
      </c>
      <c r="E18" s="14">
        <v>0</v>
      </c>
      <c r="F18" s="14">
        <f>ROUND(C18*(1+$B$5),1)</f>
        <v>92089.2</v>
      </c>
      <c r="G18" s="14">
        <f>ROUND(D18*(1+$B$5),1)</f>
        <v>92089.2</v>
      </c>
      <c r="H18" s="14">
        <f t="shared" si="0"/>
        <v>0</v>
      </c>
      <c r="L18" s="12" t="s">
        <v>49</v>
      </c>
      <c r="M18" s="5">
        <v>179014.1</v>
      </c>
    </row>
    <row r="19" spans="1:13">
      <c r="A19" s="7" t="s">
        <v>11</v>
      </c>
      <c r="B19" s="7" t="s">
        <v>7</v>
      </c>
      <c r="C19" s="14">
        <v>246985.1</v>
      </c>
      <c r="D19" s="14">
        <v>246985.1</v>
      </c>
      <c r="E19" s="14">
        <v>0</v>
      </c>
      <c r="F19" s="14">
        <f t="shared" ref="F19:G21" si="2">ROUND(C19*(1+$B$5),1)</f>
        <v>240980</v>
      </c>
      <c r="G19" s="14">
        <f t="shared" si="2"/>
        <v>240980</v>
      </c>
      <c r="H19" s="14">
        <f t="shared" si="0"/>
        <v>0</v>
      </c>
      <c r="L19" s="12" t="s">
        <v>50</v>
      </c>
      <c r="M19" s="5">
        <v>92089.2</v>
      </c>
    </row>
    <row r="20" spans="1:13">
      <c r="A20" s="7" t="s">
        <v>11</v>
      </c>
      <c r="B20" s="7" t="s">
        <v>8</v>
      </c>
      <c r="C20" s="14">
        <v>167598.29999999999</v>
      </c>
      <c r="D20" s="14">
        <v>167598.29999999999</v>
      </c>
      <c r="E20" s="14">
        <v>0</v>
      </c>
      <c r="F20" s="14">
        <f t="shared" si="2"/>
        <v>163523.4</v>
      </c>
      <c r="G20" s="14">
        <f t="shared" si="2"/>
        <v>163523.4</v>
      </c>
      <c r="H20" s="14">
        <f t="shared" si="0"/>
        <v>0</v>
      </c>
      <c r="L20" s="12" t="s">
        <v>51</v>
      </c>
      <c r="M20" s="5">
        <v>92089.2</v>
      </c>
    </row>
    <row r="21" spans="1:13">
      <c r="A21" s="7" t="s">
        <v>11</v>
      </c>
      <c r="B21" s="7" t="s">
        <v>10</v>
      </c>
      <c r="C21" s="14">
        <v>132313.5</v>
      </c>
      <c r="D21" s="14">
        <v>132313.5</v>
      </c>
      <c r="E21" s="14">
        <v>0</v>
      </c>
      <c r="F21" s="14">
        <f t="shared" si="2"/>
        <v>129096.5</v>
      </c>
      <c r="G21" s="14">
        <f t="shared" si="2"/>
        <v>129096.5</v>
      </c>
      <c r="H21" s="14">
        <f t="shared" si="0"/>
        <v>0</v>
      </c>
      <c r="L21" s="12" t="s">
        <v>52</v>
      </c>
      <c r="M21" s="5">
        <v>89651.3</v>
      </c>
    </row>
    <row r="22" spans="1:13">
      <c r="L22" s="12" t="s">
        <v>53</v>
      </c>
      <c r="M22" s="5">
        <v>240980</v>
      </c>
    </row>
    <row r="23" spans="1:13">
      <c r="A23" s="11" t="s">
        <v>12</v>
      </c>
      <c r="L23" s="12" t="s">
        <v>54</v>
      </c>
      <c r="M23" s="5">
        <v>240980</v>
      </c>
    </row>
    <row r="24" spans="1:13">
      <c r="A24" s="4"/>
      <c r="B24" s="4"/>
      <c r="C24" s="94" t="s">
        <v>76</v>
      </c>
      <c r="D24" s="94"/>
      <c r="E24" s="95" t="s">
        <v>77</v>
      </c>
      <c r="F24" s="95"/>
      <c r="L24" s="12" t="s">
        <v>55</v>
      </c>
      <c r="M24" s="5">
        <v>223733.4</v>
      </c>
    </row>
    <row r="25" spans="1:13">
      <c r="A25" s="108" t="s">
        <v>2</v>
      </c>
      <c r="B25" s="108" t="s">
        <v>3</v>
      </c>
      <c r="C25" s="108" t="s">
        <v>13</v>
      </c>
      <c r="D25" s="108"/>
      <c r="E25" s="109" t="s">
        <v>13</v>
      </c>
      <c r="F25" s="109"/>
      <c r="L25" s="12" t="s">
        <v>74</v>
      </c>
      <c r="M25" s="5">
        <v>223733.4</v>
      </c>
    </row>
    <row r="26" spans="1:13">
      <c r="A26" s="108"/>
      <c r="B26" s="108"/>
      <c r="C26" s="108"/>
      <c r="D26" s="108"/>
      <c r="E26" s="109"/>
      <c r="F26" s="109"/>
      <c r="L26" s="12" t="s">
        <v>80</v>
      </c>
      <c r="M26" s="5">
        <v>286764</v>
      </c>
    </row>
    <row r="27" spans="1:13">
      <c r="A27" s="52" t="s">
        <v>14</v>
      </c>
      <c r="B27" s="52" t="s">
        <v>9</v>
      </c>
      <c r="C27" s="96">
        <v>91885.4</v>
      </c>
      <c r="D27" s="96"/>
      <c r="E27" s="96">
        <f>ROUND(C27*(1+$B$5),1)</f>
        <v>89651.3</v>
      </c>
      <c r="F27" s="96"/>
      <c r="L27" s="12" t="s">
        <v>81</v>
      </c>
      <c r="M27" s="5">
        <v>286764</v>
      </c>
    </row>
    <row r="28" spans="1:13">
      <c r="A28" s="52" t="s">
        <v>14</v>
      </c>
      <c r="B28" s="52" t="s">
        <v>10</v>
      </c>
      <c r="C28" s="96">
        <v>88209</v>
      </c>
      <c r="D28" s="96"/>
      <c r="E28" s="96">
        <f t="shared" ref="E28:E30" si="3">ROUND(C28*(1+$B$5),1)</f>
        <v>86064.3</v>
      </c>
      <c r="F28" s="96"/>
      <c r="L28" s="12" t="s">
        <v>82</v>
      </c>
      <c r="M28" s="5">
        <v>286764</v>
      </c>
    </row>
    <row r="29" spans="1:13">
      <c r="A29" s="52" t="s">
        <v>14</v>
      </c>
      <c r="B29" s="52" t="s">
        <v>8</v>
      </c>
      <c r="C29" s="96">
        <v>132313.5</v>
      </c>
      <c r="D29" s="96"/>
      <c r="E29" s="96">
        <f t="shared" si="3"/>
        <v>129096.5</v>
      </c>
      <c r="F29" s="96"/>
      <c r="L29" s="12" t="s">
        <v>83</v>
      </c>
      <c r="M29" s="5">
        <v>286764</v>
      </c>
    </row>
    <row r="30" spans="1:13">
      <c r="A30" s="52" t="s">
        <v>14</v>
      </c>
      <c r="B30" s="52" t="s">
        <v>7</v>
      </c>
      <c r="C30" s="96">
        <v>229308.7</v>
      </c>
      <c r="D30" s="96"/>
      <c r="E30" s="96">
        <f t="shared" si="3"/>
        <v>223733.4</v>
      </c>
      <c r="F30" s="96"/>
      <c r="L30" s="12" t="s">
        <v>84</v>
      </c>
      <c r="M30" s="5">
        <v>286764</v>
      </c>
    </row>
    <row r="31" spans="1:13">
      <c r="A31" s="55"/>
      <c r="B31" s="55"/>
      <c r="C31" s="56"/>
      <c r="D31" s="56"/>
      <c r="E31" s="56"/>
      <c r="F31" s="56"/>
      <c r="L31" s="12" t="s">
        <v>86</v>
      </c>
      <c r="M31" s="5">
        <v>286764</v>
      </c>
    </row>
    <row r="32" spans="1:13">
      <c r="A32" s="55"/>
      <c r="B32" s="55"/>
      <c r="C32" s="56"/>
      <c r="D32" s="56"/>
      <c r="E32" s="56"/>
      <c r="F32" s="56"/>
      <c r="L32" s="12" t="s">
        <v>88</v>
      </c>
      <c r="M32" s="5">
        <v>286764</v>
      </c>
    </row>
    <row r="33" spans="1:13">
      <c r="A33" s="55"/>
      <c r="B33" s="55"/>
      <c r="C33" s="56"/>
      <c r="D33" s="56"/>
      <c r="E33" s="56"/>
      <c r="F33" s="56"/>
      <c r="L33" s="12" t="s">
        <v>87</v>
      </c>
      <c r="M33" s="5">
        <v>68851.3</v>
      </c>
    </row>
    <row r="34" spans="1:13">
      <c r="L34" s="12" t="s">
        <v>62</v>
      </c>
      <c r="M34" s="5">
        <v>22951</v>
      </c>
    </row>
    <row r="35" spans="1:13">
      <c r="L35" s="12" t="s">
        <v>63</v>
      </c>
      <c r="M35" s="5">
        <v>22951</v>
      </c>
    </row>
    <row r="36" spans="1:13">
      <c r="A36" s="10" t="s">
        <v>15</v>
      </c>
      <c r="B36" s="1" t="s">
        <v>16</v>
      </c>
      <c r="L36" s="12" t="s">
        <v>64</v>
      </c>
      <c r="M36" s="5">
        <v>178584</v>
      </c>
    </row>
    <row r="37" spans="1:13">
      <c r="A37" s="4"/>
      <c r="B37" s="4"/>
      <c r="C37" s="97" t="s">
        <v>76</v>
      </c>
      <c r="D37" s="98"/>
      <c r="E37" s="99"/>
      <c r="F37" s="100" t="s">
        <v>77</v>
      </c>
      <c r="G37" s="101"/>
      <c r="H37" s="101"/>
      <c r="I37" s="32"/>
      <c r="L37" s="12" t="s">
        <v>65</v>
      </c>
      <c r="M37" s="5">
        <v>178584</v>
      </c>
    </row>
    <row r="38" spans="1:13">
      <c r="A38" s="102" t="s">
        <v>2</v>
      </c>
      <c r="B38" s="102" t="s">
        <v>3</v>
      </c>
      <c r="C38" s="103" t="s">
        <v>17</v>
      </c>
      <c r="D38" s="104"/>
      <c r="E38" s="105"/>
      <c r="F38" s="106" t="s">
        <v>17</v>
      </c>
      <c r="G38" s="107"/>
      <c r="H38" s="107"/>
      <c r="I38" s="33"/>
      <c r="L38" s="12" t="s">
        <v>85</v>
      </c>
      <c r="M38" s="5">
        <v>286764</v>
      </c>
    </row>
    <row r="39" spans="1:13">
      <c r="A39" s="102"/>
      <c r="B39" s="102"/>
      <c r="C39" s="53" t="s">
        <v>18</v>
      </c>
      <c r="D39" s="53" t="s">
        <v>32</v>
      </c>
      <c r="E39" s="53" t="s">
        <v>33</v>
      </c>
      <c r="F39" s="21" t="s">
        <v>18</v>
      </c>
      <c r="G39" s="21" t="s">
        <v>32</v>
      </c>
      <c r="H39" s="21" t="s">
        <v>33</v>
      </c>
      <c r="I39" s="34"/>
      <c r="L39" s="12" t="s">
        <v>67</v>
      </c>
      <c r="M39" s="5">
        <v>68851</v>
      </c>
    </row>
    <row r="40" spans="1:13">
      <c r="A40" s="52" t="s">
        <v>19</v>
      </c>
      <c r="B40" s="52" t="s">
        <v>20</v>
      </c>
      <c r="C40" s="30">
        <v>352081</v>
      </c>
      <c r="D40" s="30">
        <v>359732</v>
      </c>
      <c r="E40" s="30">
        <v>306974</v>
      </c>
      <c r="F40" s="35">
        <f>ROUND(C40*(1+$B$5),0)</f>
        <v>343521</v>
      </c>
      <c r="G40" s="30">
        <f>ROUND(D40*(1+$B$5),0)</f>
        <v>350986</v>
      </c>
      <c r="H40" s="30">
        <f>ROUND(E40*(1+$B$5),0)</f>
        <v>299510</v>
      </c>
      <c r="I40" s="22"/>
      <c r="L40" s="1" t="s">
        <v>75</v>
      </c>
      <c r="M40" s="2"/>
    </row>
    <row r="41" spans="1:13">
      <c r="A41" s="52" t="s">
        <v>21</v>
      </c>
      <c r="B41" s="52" t="s">
        <v>20</v>
      </c>
      <c r="C41" s="30">
        <v>336771.8</v>
      </c>
      <c r="D41" s="30">
        <v>344426</v>
      </c>
      <c r="E41" s="30">
        <v>293910</v>
      </c>
      <c r="F41" s="35">
        <f>ROUND(C41*(1+$B$5),1)</f>
        <v>328583.59999999998</v>
      </c>
      <c r="G41" s="30">
        <f t="shared" ref="F41:H45" si="4">ROUND(D41*(1+$B$5),0)</f>
        <v>336052</v>
      </c>
      <c r="H41" s="30">
        <f t="shared" si="4"/>
        <v>286764</v>
      </c>
      <c r="I41" s="22"/>
      <c r="L41" s="1" t="s">
        <v>79</v>
      </c>
      <c r="M41" s="54">
        <f>G13/2</f>
        <v>55640.55</v>
      </c>
    </row>
    <row r="42" spans="1:13">
      <c r="A42" s="52" t="s">
        <v>22</v>
      </c>
      <c r="B42" s="52" t="s">
        <v>20</v>
      </c>
      <c r="C42" s="31">
        <v>0</v>
      </c>
      <c r="D42" s="30">
        <v>382694</v>
      </c>
      <c r="E42" s="30">
        <v>326901</v>
      </c>
      <c r="F42" s="35">
        <f t="shared" si="4"/>
        <v>0</v>
      </c>
      <c r="G42" s="30">
        <f t="shared" si="4"/>
        <v>373389</v>
      </c>
      <c r="H42" s="30">
        <f t="shared" si="4"/>
        <v>318953</v>
      </c>
      <c r="I42" s="22"/>
    </row>
    <row r="43" spans="1:13">
      <c r="A43" s="93" t="s">
        <v>20</v>
      </c>
      <c r="B43" s="52" t="s">
        <v>19</v>
      </c>
      <c r="C43" s="30">
        <v>352081</v>
      </c>
      <c r="D43" s="30">
        <v>359732</v>
      </c>
      <c r="E43" s="30">
        <v>306974</v>
      </c>
      <c r="F43" s="35">
        <f t="shared" si="4"/>
        <v>343521</v>
      </c>
      <c r="G43" s="30">
        <f t="shared" si="4"/>
        <v>350986</v>
      </c>
      <c r="H43" s="30">
        <f t="shared" si="4"/>
        <v>299510</v>
      </c>
      <c r="I43" s="22"/>
    </row>
    <row r="44" spans="1:13">
      <c r="A44" s="93"/>
      <c r="B44" s="52" t="s">
        <v>21</v>
      </c>
      <c r="C44" s="30">
        <v>336771</v>
      </c>
      <c r="D44" s="30">
        <v>344426</v>
      </c>
      <c r="E44" s="30">
        <v>293910</v>
      </c>
      <c r="F44" s="35">
        <f t="shared" si="4"/>
        <v>328583</v>
      </c>
      <c r="G44" s="30">
        <f t="shared" si="4"/>
        <v>336052</v>
      </c>
      <c r="H44" s="30">
        <f t="shared" si="4"/>
        <v>286764</v>
      </c>
      <c r="I44" s="22"/>
    </row>
    <row r="45" spans="1:13">
      <c r="A45" s="93"/>
      <c r="B45" s="52" t="s">
        <v>23</v>
      </c>
      <c r="C45" s="31">
        <v>0</v>
      </c>
      <c r="D45" s="30">
        <v>405656</v>
      </c>
      <c r="E45" s="30">
        <v>346161</v>
      </c>
      <c r="F45" s="35">
        <f t="shared" si="4"/>
        <v>0</v>
      </c>
      <c r="G45" s="30">
        <f t="shared" si="4"/>
        <v>395793</v>
      </c>
      <c r="H45" s="30">
        <f t="shared" si="4"/>
        <v>337745</v>
      </c>
      <c r="I45" s="22"/>
    </row>
    <row r="48" spans="1:13">
      <c r="A48" s="6" t="s">
        <v>24</v>
      </c>
    </row>
    <row r="50" spans="1:8">
      <c r="A50" s="4"/>
      <c r="B50" s="4"/>
      <c r="C50" s="94" t="s">
        <v>76</v>
      </c>
      <c r="D50" s="94"/>
      <c r="E50" s="95" t="s">
        <v>77</v>
      </c>
      <c r="F50" s="95"/>
      <c r="G50" s="32"/>
      <c r="H50" s="32"/>
    </row>
    <row r="51" spans="1:8" ht="28.5">
      <c r="A51" s="8" t="s">
        <v>25</v>
      </c>
      <c r="B51" s="8" t="s">
        <v>26</v>
      </c>
      <c r="C51" s="8" t="s">
        <v>27</v>
      </c>
      <c r="D51" s="8" t="s">
        <v>28</v>
      </c>
      <c r="E51" s="9" t="s">
        <v>27</v>
      </c>
      <c r="F51" s="9" t="s">
        <v>28</v>
      </c>
      <c r="G51" s="36"/>
      <c r="H51" s="36"/>
    </row>
    <row r="52" spans="1:8">
      <c r="A52" s="52" t="s">
        <v>9</v>
      </c>
      <c r="B52" s="13" t="s">
        <v>29</v>
      </c>
      <c r="C52" s="46">
        <v>23523</v>
      </c>
      <c r="D52" s="46">
        <v>29403</v>
      </c>
      <c r="E52" s="5">
        <f>ROUND(C52*(1+$B$5),0)</f>
        <v>22951</v>
      </c>
      <c r="F52" s="5">
        <f>ROUND(D52*(1+$B$5),0)</f>
        <v>28688</v>
      </c>
      <c r="G52" s="25"/>
      <c r="H52" s="25"/>
    </row>
    <row r="53" spans="1:8">
      <c r="A53" s="52" t="s">
        <v>10</v>
      </c>
      <c r="B53" s="13" t="s">
        <v>29</v>
      </c>
      <c r="C53" s="46">
        <v>70567</v>
      </c>
      <c r="D53" s="46">
        <v>86417</v>
      </c>
      <c r="E53" s="5">
        <f t="shared" ref="E53:F56" si="5">ROUND(C53*(1+$B$5),0)</f>
        <v>68851</v>
      </c>
      <c r="F53" s="5">
        <f t="shared" si="5"/>
        <v>84316</v>
      </c>
      <c r="G53" s="25"/>
      <c r="H53" s="25"/>
    </row>
    <row r="54" spans="1:8">
      <c r="A54" s="52" t="s">
        <v>8</v>
      </c>
      <c r="B54" s="13" t="s">
        <v>29</v>
      </c>
      <c r="C54" s="46">
        <v>113938</v>
      </c>
      <c r="D54" s="46">
        <v>142589</v>
      </c>
      <c r="E54" s="5">
        <f t="shared" si="5"/>
        <v>111168</v>
      </c>
      <c r="F54" s="5">
        <f t="shared" si="5"/>
        <v>139122</v>
      </c>
      <c r="G54" s="25"/>
      <c r="H54" s="25"/>
    </row>
    <row r="55" spans="1:8">
      <c r="A55" s="52" t="s">
        <v>7</v>
      </c>
      <c r="B55" s="13" t="s">
        <v>29</v>
      </c>
      <c r="C55" s="46">
        <v>183034</v>
      </c>
      <c r="D55" s="46">
        <v>229309</v>
      </c>
      <c r="E55" s="5">
        <f t="shared" si="5"/>
        <v>178584</v>
      </c>
      <c r="F55" s="5">
        <f t="shared" si="5"/>
        <v>223734</v>
      </c>
      <c r="G55" s="25"/>
      <c r="H55" s="25"/>
    </row>
    <row r="56" spans="1:8">
      <c r="A56" s="7" t="s">
        <v>30</v>
      </c>
      <c r="B56" s="16" t="s">
        <v>29</v>
      </c>
      <c r="C56" s="15">
        <v>91886</v>
      </c>
      <c r="D56" s="15">
        <v>91886</v>
      </c>
      <c r="E56" s="14">
        <f t="shared" si="5"/>
        <v>89652</v>
      </c>
      <c r="F56" s="14">
        <f t="shared" si="5"/>
        <v>89652</v>
      </c>
      <c r="G56" s="25"/>
      <c r="H56" s="25"/>
    </row>
  </sheetData>
  <mergeCells count="25">
    <mergeCell ref="A43:A45"/>
    <mergeCell ref="C50:D50"/>
    <mergeCell ref="E50:F50"/>
    <mergeCell ref="C30:D30"/>
    <mergeCell ref="E30:F30"/>
    <mergeCell ref="C37:E37"/>
    <mergeCell ref="F37:H37"/>
    <mergeCell ref="A38:A39"/>
    <mergeCell ref="B38:B39"/>
    <mergeCell ref="C38:E38"/>
    <mergeCell ref="F38:H38"/>
    <mergeCell ref="C27:D27"/>
    <mergeCell ref="E27:F27"/>
    <mergeCell ref="C28:D28"/>
    <mergeCell ref="E28:F28"/>
    <mergeCell ref="C29:D29"/>
    <mergeCell ref="E29:F29"/>
    <mergeCell ref="C8:E8"/>
    <mergeCell ref="F8:H8"/>
    <mergeCell ref="C24:D24"/>
    <mergeCell ref="E24:F24"/>
    <mergeCell ref="A25:A26"/>
    <mergeCell ref="B25:B26"/>
    <mergeCell ref="C25:D26"/>
    <mergeCell ref="E25:F26"/>
  </mergeCells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selection sqref="A1:XFD1048576"/>
    </sheetView>
  </sheetViews>
  <sheetFormatPr defaultRowHeight="14.25"/>
  <cols>
    <col min="1" max="1" width="26" style="1" bestFit="1" customWidth="1"/>
    <col min="2" max="2" width="11" style="1" customWidth="1"/>
    <col min="3" max="3" width="13.5703125" style="1" customWidth="1"/>
    <col min="4" max="4" width="14.42578125" style="1" customWidth="1"/>
    <col min="5" max="5" width="13.42578125" style="1" customWidth="1"/>
    <col min="6" max="6" width="14.85546875" style="1" customWidth="1"/>
    <col min="7" max="7" width="18.5703125" style="1" bestFit="1" customWidth="1"/>
    <col min="8" max="8" width="18.140625" style="1" customWidth="1"/>
    <col min="9" max="10" width="9.140625" style="1"/>
    <col min="11" max="11" width="19.5703125" style="1" bestFit="1" customWidth="1"/>
    <col min="12" max="12" width="10" style="1" bestFit="1" customWidth="1"/>
    <col min="13" max="16384" width="9.140625" style="1"/>
  </cols>
  <sheetData>
    <row r="1" spans="1:12">
      <c r="A1" s="1" t="s">
        <v>31</v>
      </c>
      <c r="B1" s="2">
        <v>9580</v>
      </c>
    </row>
    <row r="2" spans="1:12">
      <c r="B2" s="3"/>
    </row>
    <row r="3" spans="1:12">
      <c r="A3" s="19">
        <v>42491</v>
      </c>
      <c r="B3" s="5">
        <v>10370</v>
      </c>
      <c r="C3" s="24"/>
      <c r="D3" s="25"/>
      <c r="E3" s="26"/>
      <c r="F3" s="23"/>
    </row>
    <row r="4" spans="1:12">
      <c r="A4" s="12" t="s">
        <v>0</v>
      </c>
      <c r="B4" s="17">
        <f>B3/B1-1</f>
        <v>8.2463465553235915E-2</v>
      </c>
      <c r="C4" s="27"/>
      <c r="D4" s="28"/>
      <c r="E4" s="27"/>
      <c r="F4" s="28"/>
    </row>
    <row r="5" spans="1:12">
      <c r="A5" s="20">
        <v>0.4</v>
      </c>
      <c r="B5" s="61">
        <f>IF(OR(B4&lt;-0.05,B4&gt;0.05),B4*$A$5,"NO")</f>
        <v>3.298538622129437E-2</v>
      </c>
      <c r="C5" s="27"/>
      <c r="D5" s="29"/>
      <c r="E5" s="27"/>
      <c r="F5" s="29"/>
    </row>
    <row r="7" spans="1:12">
      <c r="A7" s="1" t="s">
        <v>1</v>
      </c>
    </row>
    <row r="8" spans="1:12">
      <c r="A8" s="4"/>
      <c r="B8" s="4"/>
      <c r="C8" s="94" t="s">
        <v>89</v>
      </c>
      <c r="D8" s="94"/>
      <c r="E8" s="94"/>
      <c r="F8" s="95" t="s">
        <v>90</v>
      </c>
      <c r="G8" s="95"/>
      <c r="H8" s="95"/>
    </row>
    <row r="9" spans="1:12" ht="28.5">
      <c r="A9" s="59" t="s">
        <v>2</v>
      </c>
      <c r="B9" s="59" t="s">
        <v>3</v>
      </c>
      <c r="C9" s="59" t="s">
        <v>4</v>
      </c>
      <c r="D9" s="59" t="s">
        <v>5</v>
      </c>
      <c r="E9" s="59" t="s">
        <v>6</v>
      </c>
      <c r="F9" s="60" t="s">
        <v>4</v>
      </c>
      <c r="G9" s="60" t="s">
        <v>5</v>
      </c>
      <c r="H9" s="60" t="s">
        <v>6</v>
      </c>
      <c r="K9" s="48" t="s">
        <v>41</v>
      </c>
      <c r="L9" s="47" t="s">
        <v>42</v>
      </c>
    </row>
    <row r="10" spans="1:12">
      <c r="A10" s="57" t="s">
        <v>7</v>
      </c>
      <c r="B10" s="57" t="s">
        <v>8</v>
      </c>
      <c r="C10" s="5">
        <v>228071.3</v>
      </c>
      <c r="D10" s="5">
        <v>205177.3</v>
      </c>
      <c r="E10" s="5">
        <v>0</v>
      </c>
      <c r="F10" s="5">
        <f>ROUND(C10*(1+$B$5),1)</f>
        <v>235594.3</v>
      </c>
      <c r="G10" s="5">
        <f>ROUND(D10*(1+$B$5),1)</f>
        <v>211945.2</v>
      </c>
      <c r="H10" s="5">
        <f t="shared" ref="H10:H21" si="0">ROUND(E10*(1+$B$5),0)</f>
        <v>0</v>
      </c>
      <c r="K10" s="12" t="s">
        <v>43</v>
      </c>
      <c r="L10" s="5">
        <v>211945.2</v>
      </c>
    </row>
    <row r="11" spans="1:12">
      <c r="A11" s="57" t="s">
        <v>7</v>
      </c>
      <c r="B11" s="57" t="s">
        <v>9</v>
      </c>
      <c r="C11" s="5">
        <v>240946.4</v>
      </c>
      <c r="D11" s="5">
        <v>196226.4</v>
      </c>
      <c r="E11" s="5">
        <v>240262.6</v>
      </c>
      <c r="F11" s="5">
        <f t="shared" ref="F11:G17" si="1">ROUND(C11*(1+$B$5),1)</f>
        <v>248894.1</v>
      </c>
      <c r="G11" s="66">
        <f t="shared" si="1"/>
        <v>202699</v>
      </c>
      <c r="H11" s="5">
        <f>ROUND(E11*(1+$B$5),1)</f>
        <v>248187.8</v>
      </c>
      <c r="K11" s="12" t="s">
        <v>44</v>
      </c>
      <c r="L11" s="5">
        <v>202699</v>
      </c>
    </row>
    <row r="12" spans="1:12">
      <c r="A12" s="57" t="s">
        <v>7</v>
      </c>
      <c r="B12" s="57" t="s">
        <v>10</v>
      </c>
      <c r="C12" s="5">
        <v>223733.4</v>
      </c>
      <c r="D12" s="5">
        <v>179014.1</v>
      </c>
      <c r="E12" s="5">
        <v>229506</v>
      </c>
      <c r="F12" s="5">
        <f t="shared" si="1"/>
        <v>231113.3</v>
      </c>
      <c r="G12" s="5">
        <f t="shared" si="1"/>
        <v>184918.9</v>
      </c>
      <c r="H12" s="5">
        <f t="shared" si="0"/>
        <v>237076</v>
      </c>
      <c r="K12" s="12" t="s">
        <v>45</v>
      </c>
      <c r="L12" s="5">
        <v>184918.9</v>
      </c>
    </row>
    <row r="13" spans="1:12">
      <c r="A13" s="57" t="s">
        <v>9</v>
      </c>
      <c r="B13" s="57" t="s">
        <v>8</v>
      </c>
      <c r="C13" s="5">
        <v>139123.6</v>
      </c>
      <c r="D13" s="5">
        <v>111281.1</v>
      </c>
      <c r="E13" s="5">
        <v>0</v>
      </c>
      <c r="F13" s="5">
        <f t="shared" si="1"/>
        <v>143712.6</v>
      </c>
      <c r="G13" s="5">
        <f t="shared" si="1"/>
        <v>114951.8</v>
      </c>
      <c r="H13" s="5">
        <f t="shared" si="0"/>
        <v>0</v>
      </c>
      <c r="K13" s="12" t="s">
        <v>46</v>
      </c>
      <c r="L13" s="5">
        <v>202699</v>
      </c>
    </row>
    <row r="14" spans="1:12">
      <c r="A14" s="57" t="s">
        <v>9</v>
      </c>
      <c r="B14" s="57" t="s">
        <v>7</v>
      </c>
      <c r="C14" s="5">
        <v>240946.4</v>
      </c>
      <c r="D14" s="5">
        <v>196226.4</v>
      </c>
      <c r="E14" s="5">
        <v>240263</v>
      </c>
      <c r="F14" s="5">
        <f t="shared" si="1"/>
        <v>248894.1</v>
      </c>
      <c r="G14" s="66">
        <f t="shared" si="1"/>
        <v>202699</v>
      </c>
      <c r="H14" s="5">
        <f t="shared" si="0"/>
        <v>248188</v>
      </c>
      <c r="K14" s="12" t="s">
        <v>47</v>
      </c>
      <c r="L14" s="5">
        <v>71122.399999999994</v>
      </c>
    </row>
    <row r="15" spans="1:12">
      <c r="A15" s="57" t="s">
        <v>9</v>
      </c>
      <c r="B15" s="57" t="s">
        <v>10</v>
      </c>
      <c r="C15" s="5">
        <v>84316.2</v>
      </c>
      <c r="D15" s="5">
        <v>68851.3</v>
      </c>
      <c r="E15" s="5">
        <v>0</v>
      </c>
      <c r="F15" s="5">
        <f t="shared" si="1"/>
        <v>87097.4</v>
      </c>
      <c r="G15" s="5">
        <f t="shared" si="1"/>
        <v>71122.399999999994</v>
      </c>
      <c r="H15" s="5">
        <f t="shared" si="0"/>
        <v>0</v>
      </c>
      <c r="K15" s="12" t="s">
        <v>48</v>
      </c>
      <c r="L15" s="5">
        <v>71122.399999999994</v>
      </c>
    </row>
    <row r="16" spans="1:12">
      <c r="A16" s="57" t="s">
        <v>10</v>
      </c>
      <c r="B16" s="57" t="s">
        <v>9</v>
      </c>
      <c r="C16" s="5">
        <v>84316.2</v>
      </c>
      <c r="D16" s="5">
        <v>68851.3</v>
      </c>
      <c r="E16" s="5">
        <v>0</v>
      </c>
      <c r="F16" s="5">
        <f t="shared" si="1"/>
        <v>87097.4</v>
      </c>
      <c r="G16" s="5">
        <f t="shared" si="1"/>
        <v>71122.399999999994</v>
      </c>
      <c r="H16" s="5">
        <f t="shared" si="0"/>
        <v>0</v>
      </c>
      <c r="K16" s="12" t="s">
        <v>49</v>
      </c>
      <c r="L16" s="5">
        <v>184918.9</v>
      </c>
    </row>
    <row r="17" spans="1:12">
      <c r="A17" s="57" t="s">
        <v>10</v>
      </c>
      <c r="B17" s="57" t="s">
        <v>7</v>
      </c>
      <c r="C17" s="5">
        <v>223733.4</v>
      </c>
      <c r="D17" s="5">
        <v>179014.1</v>
      </c>
      <c r="E17" s="5">
        <v>229506</v>
      </c>
      <c r="F17" s="5">
        <f t="shared" si="1"/>
        <v>231113.3</v>
      </c>
      <c r="G17" s="5">
        <f t="shared" si="1"/>
        <v>184918.9</v>
      </c>
      <c r="H17" s="5">
        <f t="shared" si="0"/>
        <v>237076</v>
      </c>
      <c r="K17" s="12" t="s">
        <v>50</v>
      </c>
      <c r="L17" s="5">
        <v>95126.8</v>
      </c>
    </row>
    <row r="18" spans="1:12">
      <c r="A18" s="67" t="s">
        <v>11</v>
      </c>
      <c r="B18" s="67" t="s">
        <v>9</v>
      </c>
      <c r="C18" s="68">
        <v>92089.2</v>
      </c>
      <c r="D18" s="68">
        <v>92089.2</v>
      </c>
      <c r="E18" s="68">
        <v>0</v>
      </c>
      <c r="F18" s="68">
        <f>ROUND(C18*(1+$B$5),1)</f>
        <v>95126.8</v>
      </c>
      <c r="G18" s="69">
        <f>ROUND(D18*(1+$B$5),1)</f>
        <v>95126.8</v>
      </c>
      <c r="H18" s="68">
        <f t="shared" si="0"/>
        <v>0</v>
      </c>
      <c r="K18" s="12" t="s">
        <v>51</v>
      </c>
      <c r="L18" s="5">
        <v>95126.8</v>
      </c>
    </row>
    <row r="19" spans="1:12">
      <c r="A19" s="67" t="s">
        <v>11</v>
      </c>
      <c r="B19" s="67" t="s">
        <v>7</v>
      </c>
      <c r="C19" s="68">
        <v>240980</v>
      </c>
      <c r="D19" s="68">
        <v>240980</v>
      </c>
      <c r="E19" s="68">
        <v>0</v>
      </c>
      <c r="F19" s="68">
        <f t="shared" ref="F19:G21" si="2">ROUND(C19*(1+$B$5),1)</f>
        <v>248928.8</v>
      </c>
      <c r="G19" s="69">
        <f t="shared" si="2"/>
        <v>248928.8</v>
      </c>
      <c r="H19" s="68">
        <f t="shared" si="0"/>
        <v>0</v>
      </c>
      <c r="K19" s="12" t="s">
        <v>52</v>
      </c>
      <c r="L19" s="5">
        <v>92608.5</v>
      </c>
    </row>
    <row r="20" spans="1:12">
      <c r="A20" s="67" t="s">
        <v>11</v>
      </c>
      <c r="B20" s="67" t="s">
        <v>8</v>
      </c>
      <c r="C20" s="68">
        <v>163523.4</v>
      </c>
      <c r="D20" s="68">
        <v>163523.4</v>
      </c>
      <c r="E20" s="68">
        <v>0</v>
      </c>
      <c r="F20" s="68">
        <f t="shared" si="2"/>
        <v>168917.3</v>
      </c>
      <c r="G20" s="70">
        <f t="shared" si="2"/>
        <v>168917.3</v>
      </c>
      <c r="H20" s="68">
        <f t="shared" si="0"/>
        <v>0</v>
      </c>
      <c r="K20" s="12" t="s">
        <v>53</v>
      </c>
      <c r="L20" s="5">
        <v>248928.8</v>
      </c>
    </row>
    <row r="21" spans="1:12">
      <c r="A21" s="67" t="s">
        <v>11</v>
      </c>
      <c r="B21" s="67" t="s">
        <v>10</v>
      </c>
      <c r="C21" s="68">
        <v>129096.5</v>
      </c>
      <c r="D21" s="68">
        <v>129096.5</v>
      </c>
      <c r="E21" s="68">
        <v>0</v>
      </c>
      <c r="F21" s="68">
        <f t="shared" si="2"/>
        <v>133354.79999999999</v>
      </c>
      <c r="G21" s="69">
        <f t="shared" si="2"/>
        <v>133354.79999999999</v>
      </c>
      <c r="H21" s="68">
        <f t="shared" si="0"/>
        <v>0</v>
      </c>
      <c r="K21" s="12" t="s">
        <v>54</v>
      </c>
      <c r="L21" s="5">
        <v>248928.8</v>
      </c>
    </row>
    <row r="22" spans="1:12">
      <c r="K22" s="12" t="s">
        <v>55</v>
      </c>
      <c r="L22" s="5">
        <v>231113.3</v>
      </c>
    </row>
    <row r="23" spans="1:12">
      <c r="A23" s="11" t="s">
        <v>12</v>
      </c>
      <c r="K23" s="12" t="s">
        <v>74</v>
      </c>
      <c r="L23" s="5"/>
    </row>
    <row r="24" spans="1:12">
      <c r="A24" s="4"/>
      <c r="B24" s="4"/>
      <c r="C24" s="94" t="s">
        <v>89</v>
      </c>
      <c r="D24" s="94"/>
      <c r="E24" s="95" t="s">
        <v>91</v>
      </c>
      <c r="F24" s="95"/>
      <c r="K24" s="12" t="s">
        <v>80</v>
      </c>
      <c r="L24" s="5">
        <v>296223</v>
      </c>
    </row>
    <row r="25" spans="1:12">
      <c r="A25" s="108" t="s">
        <v>2</v>
      </c>
      <c r="B25" s="108" t="s">
        <v>3</v>
      </c>
      <c r="C25" s="108" t="s">
        <v>13</v>
      </c>
      <c r="D25" s="108"/>
      <c r="E25" s="109" t="s">
        <v>13</v>
      </c>
      <c r="F25" s="109"/>
      <c r="K25" s="12" t="s">
        <v>81</v>
      </c>
      <c r="L25" s="5">
        <v>296223</v>
      </c>
    </row>
    <row r="26" spans="1:12">
      <c r="A26" s="108"/>
      <c r="B26" s="108"/>
      <c r="C26" s="108"/>
      <c r="D26" s="108"/>
      <c r="E26" s="109"/>
      <c r="F26" s="109"/>
      <c r="K26" s="12" t="s">
        <v>82</v>
      </c>
      <c r="L26" s="5">
        <v>296223</v>
      </c>
    </row>
    <row r="27" spans="1:12">
      <c r="A27" s="57" t="s">
        <v>14</v>
      </c>
      <c r="B27" s="57" t="s">
        <v>9</v>
      </c>
      <c r="C27" s="96">
        <v>89651.3</v>
      </c>
      <c r="D27" s="96"/>
      <c r="E27" s="96">
        <f>ROUND(C27*(1+$B$5),1)</f>
        <v>92608.5</v>
      </c>
      <c r="F27" s="96"/>
      <c r="K27" s="12" t="s">
        <v>83</v>
      </c>
      <c r="L27" s="5">
        <v>296223</v>
      </c>
    </row>
    <row r="28" spans="1:12">
      <c r="A28" s="57" t="s">
        <v>14</v>
      </c>
      <c r="B28" s="57" t="s">
        <v>10</v>
      </c>
      <c r="C28" s="96">
        <v>86064.3</v>
      </c>
      <c r="D28" s="96"/>
      <c r="E28" s="96">
        <f t="shared" ref="E28:E30" si="3">ROUND(C28*(1+$B$5),1)</f>
        <v>88903.2</v>
      </c>
      <c r="F28" s="96"/>
      <c r="K28" s="12" t="s">
        <v>84</v>
      </c>
      <c r="L28" s="5">
        <v>296223</v>
      </c>
    </row>
    <row r="29" spans="1:12">
      <c r="A29" s="57" t="s">
        <v>14</v>
      </c>
      <c r="B29" s="57" t="s">
        <v>8</v>
      </c>
      <c r="C29" s="96">
        <v>129096.5</v>
      </c>
      <c r="D29" s="96"/>
      <c r="E29" s="96">
        <f t="shared" si="3"/>
        <v>133354.79999999999</v>
      </c>
      <c r="F29" s="96"/>
      <c r="K29" s="12" t="s">
        <v>86</v>
      </c>
      <c r="L29" s="5">
        <v>296223</v>
      </c>
    </row>
    <row r="30" spans="1:12">
      <c r="A30" s="57" t="s">
        <v>14</v>
      </c>
      <c r="B30" s="57" t="s">
        <v>7</v>
      </c>
      <c r="C30" s="96">
        <v>223733.4</v>
      </c>
      <c r="D30" s="96"/>
      <c r="E30" s="96">
        <f t="shared" si="3"/>
        <v>231113.3</v>
      </c>
      <c r="F30" s="96"/>
      <c r="K30" s="12" t="s">
        <v>88</v>
      </c>
      <c r="L30" s="5">
        <v>296223</v>
      </c>
    </row>
    <row r="31" spans="1:12">
      <c r="A31" s="55"/>
      <c r="B31" s="55"/>
      <c r="C31" s="56"/>
      <c r="D31" s="56"/>
      <c r="E31" s="56"/>
      <c r="F31" s="56"/>
      <c r="K31" s="12" t="s">
        <v>95</v>
      </c>
      <c r="L31" s="5">
        <v>296223</v>
      </c>
    </row>
    <row r="32" spans="1:12">
      <c r="A32" s="55"/>
      <c r="B32" s="55"/>
      <c r="C32" s="56"/>
      <c r="D32" s="56"/>
      <c r="E32" s="56"/>
      <c r="F32" s="56"/>
      <c r="K32" s="12" t="s">
        <v>62</v>
      </c>
      <c r="L32" s="5">
        <v>23708</v>
      </c>
    </row>
    <row r="33" spans="1:12">
      <c r="A33" s="55"/>
      <c r="B33" s="55"/>
      <c r="C33" s="56"/>
      <c r="D33" s="56"/>
      <c r="E33" s="56"/>
      <c r="F33" s="56"/>
      <c r="K33" s="12" t="s">
        <v>63</v>
      </c>
      <c r="L33" s="5">
        <v>23708</v>
      </c>
    </row>
    <row r="34" spans="1:12">
      <c r="K34" s="12" t="s">
        <v>64</v>
      </c>
      <c r="L34" s="5">
        <v>184475</v>
      </c>
    </row>
    <row r="35" spans="1:12">
      <c r="K35" s="12" t="s">
        <v>65</v>
      </c>
      <c r="L35" s="5">
        <v>184475</v>
      </c>
    </row>
    <row r="36" spans="1:12">
      <c r="A36" s="10" t="s">
        <v>15</v>
      </c>
      <c r="B36" s="1" t="s">
        <v>16</v>
      </c>
      <c r="K36" s="12" t="s">
        <v>85</v>
      </c>
      <c r="L36" s="5">
        <v>296223</v>
      </c>
    </row>
    <row r="37" spans="1:12">
      <c r="A37" s="4"/>
      <c r="B37" s="4"/>
      <c r="C37" s="97" t="s">
        <v>89</v>
      </c>
      <c r="D37" s="98"/>
      <c r="E37" s="99"/>
      <c r="F37" s="100" t="s">
        <v>91</v>
      </c>
      <c r="G37" s="101"/>
      <c r="H37" s="101"/>
      <c r="K37" s="12" t="s">
        <v>67</v>
      </c>
      <c r="L37" s="5"/>
    </row>
    <row r="38" spans="1:12">
      <c r="A38" s="102" t="s">
        <v>2</v>
      </c>
      <c r="B38" s="102" t="s">
        <v>3</v>
      </c>
      <c r="C38" s="103" t="s">
        <v>17</v>
      </c>
      <c r="D38" s="104"/>
      <c r="E38" s="105"/>
      <c r="F38" s="106" t="s">
        <v>17</v>
      </c>
      <c r="G38" s="107"/>
      <c r="H38" s="107"/>
    </row>
    <row r="39" spans="1:12">
      <c r="A39" s="102"/>
      <c r="B39" s="102"/>
      <c r="C39" s="58" t="s">
        <v>18</v>
      </c>
      <c r="D39" s="58" t="s">
        <v>32</v>
      </c>
      <c r="E39" s="58" t="s">
        <v>33</v>
      </c>
      <c r="F39" s="21" t="s">
        <v>18</v>
      </c>
      <c r="G39" s="21" t="s">
        <v>32</v>
      </c>
      <c r="H39" s="21" t="s">
        <v>33</v>
      </c>
    </row>
    <row r="40" spans="1:12">
      <c r="A40" s="57" t="s">
        <v>19</v>
      </c>
      <c r="B40" s="57" t="s">
        <v>20</v>
      </c>
      <c r="C40" s="30">
        <v>343521</v>
      </c>
      <c r="D40" s="30">
        <v>350986</v>
      </c>
      <c r="E40" s="30">
        <v>286764</v>
      </c>
      <c r="F40" s="35">
        <f>ROUND(C40*(1+$B$5),0)</f>
        <v>354852</v>
      </c>
      <c r="G40" s="30">
        <f>ROUND(D40*(1+$B$5),0)</f>
        <v>362563</v>
      </c>
      <c r="H40" s="30">
        <f>ROUND(E40*(1+$B$5),0)</f>
        <v>296223</v>
      </c>
    </row>
    <row r="41" spans="1:12">
      <c r="A41" s="57" t="s">
        <v>21</v>
      </c>
      <c r="B41" s="57" t="s">
        <v>20</v>
      </c>
      <c r="C41" s="30">
        <v>328583.59999999998</v>
      </c>
      <c r="D41" s="30">
        <v>336052</v>
      </c>
      <c r="E41" s="30">
        <v>286764</v>
      </c>
      <c r="F41" s="35">
        <f>ROUND(C41*(1+$B$5),1)</f>
        <v>339422.1</v>
      </c>
      <c r="G41" s="30">
        <f t="shared" ref="F41:H45" si="4">ROUND(D41*(1+$B$5),0)</f>
        <v>347137</v>
      </c>
      <c r="H41" s="30">
        <f t="shared" si="4"/>
        <v>296223</v>
      </c>
    </row>
    <row r="42" spans="1:12">
      <c r="A42" s="57" t="s">
        <v>22</v>
      </c>
      <c r="B42" s="57" t="s">
        <v>20</v>
      </c>
      <c r="C42" s="31">
        <v>0</v>
      </c>
      <c r="D42" s="30">
        <v>373389</v>
      </c>
      <c r="E42" s="30">
        <v>286764</v>
      </c>
      <c r="F42" s="35">
        <f t="shared" si="4"/>
        <v>0</v>
      </c>
      <c r="G42" s="30">
        <f t="shared" si="4"/>
        <v>385705</v>
      </c>
      <c r="H42" s="30">
        <f t="shared" si="4"/>
        <v>296223</v>
      </c>
    </row>
    <row r="43" spans="1:12">
      <c r="A43" s="93" t="s">
        <v>20</v>
      </c>
      <c r="B43" s="57" t="s">
        <v>19</v>
      </c>
      <c r="C43" s="30">
        <v>343521</v>
      </c>
      <c r="D43" s="30">
        <v>350986</v>
      </c>
      <c r="E43" s="30">
        <v>286764</v>
      </c>
      <c r="F43" s="35">
        <f t="shared" si="4"/>
        <v>354852</v>
      </c>
      <c r="G43" s="30">
        <f t="shared" si="4"/>
        <v>362563</v>
      </c>
      <c r="H43" s="30">
        <f t="shared" si="4"/>
        <v>296223</v>
      </c>
    </row>
    <row r="44" spans="1:12">
      <c r="A44" s="93"/>
      <c r="B44" s="57" t="s">
        <v>21</v>
      </c>
      <c r="C44" s="30">
        <v>328583</v>
      </c>
      <c r="D44" s="30">
        <v>336052</v>
      </c>
      <c r="E44" s="30">
        <v>286764</v>
      </c>
      <c r="F44" s="35">
        <f t="shared" si="4"/>
        <v>339421</v>
      </c>
      <c r="G44" s="30">
        <f t="shared" si="4"/>
        <v>347137</v>
      </c>
      <c r="H44" s="30">
        <f t="shared" si="4"/>
        <v>296223</v>
      </c>
    </row>
    <row r="45" spans="1:12">
      <c r="A45" s="93"/>
      <c r="B45" s="57" t="s">
        <v>23</v>
      </c>
      <c r="C45" s="31">
        <v>0</v>
      </c>
      <c r="D45" s="30">
        <v>395793</v>
      </c>
      <c r="E45" s="30">
        <v>286764</v>
      </c>
      <c r="F45" s="35">
        <f t="shared" si="4"/>
        <v>0</v>
      </c>
      <c r="G45" s="30">
        <f t="shared" si="4"/>
        <v>408848</v>
      </c>
      <c r="H45" s="30">
        <f t="shared" si="4"/>
        <v>296223</v>
      </c>
    </row>
    <row r="48" spans="1:12">
      <c r="A48" s="6" t="s">
        <v>24</v>
      </c>
    </row>
    <row r="50" spans="1:8">
      <c r="A50" s="4"/>
      <c r="B50" s="4"/>
      <c r="C50" s="94" t="s">
        <v>89</v>
      </c>
      <c r="D50" s="94"/>
      <c r="E50" s="95" t="s">
        <v>91</v>
      </c>
      <c r="F50" s="95"/>
      <c r="G50" s="32"/>
      <c r="H50" s="32"/>
    </row>
    <row r="51" spans="1:8" ht="28.5">
      <c r="A51" s="8" t="s">
        <v>25</v>
      </c>
      <c r="B51" s="8" t="s">
        <v>26</v>
      </c>
      <c r="C51" s="8" t="s">
        <v>27</v>
      </c>
      <c r="D51" s="8" t="s">
        <v>28</v>
      </c>
      <c r="E51" s="9" t="s">
        <v>27</v>
      </c>
      <c r="F51" s="9" t="s">
        <v>28</v>
      </c>
      <c r="G51" s="36"/>
      <c r="H51" s="36"/>
    </row>
    <row r="52" spans="1:8">
      <c r="A52" s="57" t="s">
        <v>9</v>
      </c>
      <c r="B52" s="13" t="s">
        <v>29</v>
      </c>
      <c r="C52" s="46">
        <v>22951</v>
      </c>
      <c r="D52" s="46">
        <v>28688</v>
      </c>
      <c r="E52" s="5">
        <f>ROUND(C52*(1+$B$5),0)</f>
        <v>23708</v>
      </c>
      <c r="F52" s="5">
        <f>ROUND(D52*(1+$B$5),0)</f>
        <v>29634</v>
      </c>
      <c r="G52" s="25"/>
      <c r="H52" s="25"/>
    </row>
    <row r="53" spans="1:8">
      <c r="A53" s="57" t="s">
        <v>10</v>
      </c>
      <c r="B53" s="13" t="s">
        <v>29</v>
      </c>
      <c r="C53" s="46">
        <v>68851</v>
      </c>
      <c r="D53" s="46">
        <v>84316</v>
      </c>
      <c r="E53" s="5">
        <f t="shared" ref="E53:F56" si="5">ROUND(C53*(1+$B$5),0)</f>
        <v>71122</v>
      </c>
      <c r="F53" s="5">
        <f t="shared" si="5"/>
        <v>87097</v>
      </c>
      <c r="G53" s="25"/>
      <c r="H53" s="25"/>
    </row>
    <row r="54" spans="1:8">
      <c r="A54" s="57" t="s">
        <v>8</v>
      </c>
      <c r="B54" s="13" t="s">
        <v>29</v>
      </c>
      <c r="C54" s="46">
        <v>111168</v>
      </c>
      <c r="D54" s="46">
        <v>139122</v>
      </c>
      <c r="E54" s="5">
        <f t="shared" si="5"/>
        <v>114835</v>
      </c>
      <c r="F54" s="5">
        <f t="shared" si="5"/>
        <v>143711</v>
      </c>
      <c r="G54" s="25"/>
      <c r="H54" s="25"/>
    </row>
    <row r="55" spans="1:8">
      <c r="A55" s="57" t="s">
        <v>7</v>
      </c>
      <c r="B55" s="13" t="s">
        <v>29</v>
      </c>
      <c r="C55" s="46">
        <v>178584</v>
      </c>
      <c r="D55" s="46">
        <v>223734</v>
      </c>
      <c r="E55" s="5">
        <f t="shared" si="5"/>
        <v>184475</v>
      </c>
      <c r="F55" s="5">
        <f t="shared" si="5"/>
        <v>231114</v>
      </c>
      <c r="G55" s="25"/>
      <c r="H55" s="25"/>
    </row>
    <row r="56" spans="1:8">
      <c r="A56" s="7" t="s">
        <v>30</v>
      </c>
      <c r="B56" s="16" t="s">
        <v>29</v>
      </c>
      <c r="C56" s="15">
        <v>89652</v>
      </c>
      <c r="D56" s="15">
        <v>89652</v>
      </c>
      <c r="E56" s="14">
        <f t="shared" si="5"/>
        <v>92609</v>
      </c>
      <c r="F56" s="14">
        <f t="shared" si="5"/>
        <v>92609</v>
      </c>
      <c r="G56" s="25"/>
      <c r="H56" s="25"/>
    </row>
  </sheetData>
  <mergeCells count="25">
    <mergeCell ref="C8:E8"/>
    <mergeCell ref="F8:H8"/>
    <mergeCell ref="C24:D24"/>
    <mergeCell ref="E24:F24"/>
    <mergeCell ref="A25:A26"/>
    <mergeCell ref="B25:B26"/>
    <mergeCell ref="C25:D26"/>
    <mergeCell ref="E25:F26"/>
    <mergeCell ref="C27:D27"/>
    <mergeCell ref="E27:F27"/>
    <mergeCell ref="C28:D28"/>
    <mergeCell ref="E28:F28"/>
    <mergeCell ref="C29:D29"/>
    <mergeCell ref="E29:F29"/>
    <mergeCell ref="A43:A45"/>
    <mergeCell ref="C50:D50"/>
    <mergeCell ref="E50:F50"/>
    <mergeCell ref="C30:D30"/>
    <mergeCell ref="E30:F30"/>
    <mergeCell ref="C37:E37"/>
    <mergeCell ref="F37:H37"/>
    <mergeCell ref="A38:A39"/>
    <mergeCell ref="B38:B39"/>
    <mergeCell ref="C38:E38"/>
    <mergeCell ref="F38:H38"/>
  </mergeCells>
  <printOptions horizontalCentered="1"/>
  <pageMargins left="0.25" right="0.25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>
      <selection activeCell="F6" sqref="F6"/>
    </sheetView>
  </sheetViews>
  <sheetFormatPr defaultRowHeight="15"/>
  <cols>
    <col min="1" max="1" width="26" bestFit="1" customWidth="1"/>
    <col min="2" max="2" width="10.42578125" bestFit="1" customWidth="1"/>
    <col min="3" max="3" width="11.28515625" bestFit="1" customWidth="1"/>
    <col min="4" max="5" width="18.5703125" bestFit="1" customWidth="1"/>
    <col min="6" max="6" width="11.28515625" bestFit="1" customWidth="1"/>
    <col min="7" max="8" width="18.5703125" bestFit="1" customWidth="1"/>
    <col min="10" max="10" width="19.5703125" bestFit="1" customWidth="1"/>
    <col min="11" max="11" width="10" bestFit="1" customWidth="1"/>
  </cols>
  <sheetData>
    <row r="1" spans="1:11">
      <c r="A1" s="1" t="s">
        <v>31</v>
      </c>
      <c r="B1" s="2">
        <v>10370</v>
      </c>
      <c r="C1" s="1"/>
      <c r="D1" s="71" t="s">
        <v>96</v>
      </c>
      <c r="E1" s="1"/>
      <c r="F1" s="1"/>
      <c r="G1" s="1"/>
      <c r="H1" s="1"/>
    </row>
    <row r="2" spans="1:11">
      <c r="A2" s="1"/>
      <c r="B2" s="3"/>
      <c r="C2" s="1"/>
      <c r="D2" s="71" t="s">
        <v>97</v>
      </c>
      <c r="E2" s="1"/>
      <c r="F2" s="1"/>
      <c r="G2" s="1"/>
      <c r="H2" s="1"/>
    </row>
    <row r="3" spans="1:11">
      <c r="A3" s="19">
        <v>42522</v>
      </c>
      <c r="B3" s="5">
        <v>11300</v>
      </c>
      <c r="C3" s="24"/>
      <c r="D3" s="25"/>
      <c r="E3" s="26"/>
      <c r="F3" s="23"/>
      <c r="G3" s="1"/>
      <c r="H3" s="1"/>
    </row>
    <row r="4" spans="1:11">
      <c r="A4" s="12" t="s">
        <v>0</v>
      </c>
      <c r="B4" s="17">
        <f>B3/B1-1</f>
        <v>8.9681774349083865E-2</v>
      </c>
      <c r="C4" s="27"/>
      <c r="D4" s="28"/>
      <c r="E4" s="27"/>
      <c r="F4" s="28"/>
      <c r="G4" s="1"/>
      <c r="H4" s="1"/>
    </row>
    <row r="5" spans="1:11">
      <c r="A5" s="20">
        <v>0.4</v>
      </c>
      <c r="B5" s="61">
        <f>IF(OR(B2&lt;-0.05,B4&gt;0.05),B4*$A$5,"NO")</f>
        <v>3.5872709739633545E-2</v>
      </c>
      <c r="C5" s="27"/>
      <c r="D5" s="28"/>
      <c r="E5" s="27"/>
      <c r="F5" s="28"/>
      <c r="G5" s="1"/>
      <c r="H5" s="1"/>
    </row>
    <row r="6" spans="1:11">
      <c r="A6" s="12" t="s">
        <v>98</v>
      </c>
      <c r="B6" s="17">
        <v>-0.04</v>
      </c>
      <c r="C6" s="27"/>
      <c r="D6" s="28"/>
      <c r="E6" s="27"/>
      <c r="F6" s="28"/>
      <c r="G6" s="1"/>
      <c r="H6" s="1"/>
    </row>
    <row r="7" spans="1:11">
      <c r="A7" s="20"/>
      <c r="B7" s="61">
        <f>B5+B6</f>
        <v>-4.1272902603664563E-3</v>
      </c>
      <c r="C7" s="27"/>
      <c r="D7" s="29"/>
      <c r="E7" s="27"/>
      <c r="F7" s="29"/>
      <c r="G7" s="1"/>
      <c r="H7" s="1"/>
    </row>
    <row r="8" spans="1:11">
      <c r="A8" s="1"/>
      <c r="B8" s="1"/>
      <c r="C8" s="1"/>
      <c r="D8" s="1"/>
      <c r="E8" s="1"/>
      <c r="F8" s="1"/>
      <c r="G8" s="1"/>
      <c r="H8" s="1"/>
    </row>
    <row r="9" spans="1:11">
      <c r="A9" s="1" t="s">
        <v>1</v>
      </c>
      <c r="B9" s="1"/>
      <c r="C9" s="1"/>
      <c r="D9" s="1"/>
      <c r="E9" s="1"/>
      <c r="F9" s="1"/>
      <c r="G9" s="1"/>
      <c r="H9" s="1"/>
    </row>
    <row r="10" spans="1:11">
      <c r="A10" s="4"/>
      <c r="B10" s="4"/>
      <c r="C10" s="94" t="s">
        <v>92</v>
      </c>
      <c r="D10" s="94"/>
      <c r="E10" s="94"/>
      <c r="F10" s="95" t="s">
        <v>93</v>
      </c>
      <c r="G10" s="95"/>
      <c r="H10" s="95"/>
    </row>
    <row r="11" spans="1:11" ht="28.5">
      <c r="A11" s="64" t="s">
        <v>2</v>
      </c>
      <c r="B11" s="64" t="s">
        <v>3</v>
      </c>
      <c r="C11" s="64" t="s">
        <v>4</v>
      </c>
      <c r="D11" s="64" t="s">
        <v>5</v>
      </c>
      <c r="E11" s="64" t="s">
        <v>6</v>
      </c>
      <c r="F11" s="65" t="s">
        <v>4</v>
      </c>
      <c r="G11" s="65" t="s">
        <v>5</v>
      </c>
      <c r="H11" s="65" t="s">
        <v>6</v>
      </c>
      <c r="J11" s="48" t="s">
        <v>41</v>
      </c>
      <c r="K11" s="47" t="s">
        <v>42</v>
      </c>
    </row>
    <row r="12" spans="1:11">
      <c r="A12" s="62" t="s">
        <v>7</v>
      </c>
      <c r="B12" s="62" t="s">
        <v>8</v>
      </c>
      <c r="C12" s="5">
        <v>235594.3</v>
      </c>
      <c r="D12" s="5">
        <v>211945.2</v>
      </c>
      <c r="E12" s="5">
        <v>0</v>
      </c>
      <c r="F12" s="5">
        <f>ROUND(C12*(1+$B$7),1)</f>
        <v>234621.9</v>
      </c>
      <c r="G12" s="5">
        <f>ROUND(D12*(1+$B$7),1)</f>
        <v>211070.4</v>
      </c>
      <c r="H12" s="5">
        <f t="shared" ref="H12:H23" si="0">ROUND(E12*(1+$B$7),0)</f>
        <v>0</v>
      </c>
      <c r="J12" s="12" t="s">
        <v>43</v>
      </c>
      <c r="K12" s="5">
        <v>211070.4</v>
      </c>
    </row>
    <row r="13" spans="1:11">
      <c r="A13" s="62" t="s">
        <v>7</v>
      </c>
      <c r="B13" s="62" t="s">
        <v>9</v>
      </c>
      <c r="C13" s="5">
        <v>248894.1</v>
      </c>
      <c r="D13" s="5">
        <v>184475</v>
      </c>
      <c r="E13" s="5">
        <v>248187.8</v>
      </c>
      <c r="F13" s="5">
        <f t="shared" ref="F13:G19" si="1">ROUND(C13*(1+$B$7),1)</f>
        <v>247866.8</v>
      </c>
      <c r="G13" s="5">
        <f t="shared" si="1"/>
        <v>183713.6</v>
      </c>
      <c r="H13" s="5">
        <f>ROUND(E13*(1+$B$7),1)</f>
        <v>247163.5</v>
      </c>
      <c r="J13" s="12" t="s">
        <v>44</v>
      </c>
      <c r="K13" s="5">
        <v>183713.6</v>
      </c>
    </row>
    <row r="14" spans="1:11">
      <c r="A14" s="62" t="s">
        <v>7</v>
      </c>
      <c r="B14" s="62" t="s">
        <v>10</v>
      </c>
      <c r="C14" s="5">
        <v>231113.3</v>
      </c>
      <c r="D14" s="5">
        <v>184475</v>
      </c>
      <c r="E14" s="5">
        <v>237076</v>
      </c>
      <c r="F14" s="5">
        <f t="shared" si="1"/>
        <v>230159.4</v>
      </c>
      <c r="G14" s="5">
        <f t="shared" si="1"/>
        <v>183713.6</v>
      </c>
      <c r="H14" s="5">
        <f t="shared" si="0"/>
        <v>236098</v>
      </c>
      <c r="J14" s="12" t="s">
        <v>45</v>
      </c>
      <c r="K14" s="5">
        <v>183713.6</v>
      </c>
    </row>
    <row r="15" spans="1:11">
      <c r="A15" s="62" t="s">
        <v>9</v>
      </c>
      <c r="B15" s="62" t="s">
        <v>8</v>
      </c>
      <c r="C15" s="5">
        <v>143712.6</v>
      </c>
      <c r="D15" s="46">
        <v>114835</v>
      </c>
      <c r="E15" s="5">
        <v>0</v>
      </c>
      <c r="F15" s="5">
        <f t="shared" si="1"/>
        <v>143119.5</v>
      </c>
      <c r="G15" s="5">
        <f t="shared" si="1"/>
        <v>114361</v>
      </c>
      <c r="H15" s="5">
        <f t="shared" si="0"/>
        <v>0</v>
      </c>
      <c r="J15" s="12" t="s">
        <v>46</v>
      </c>
      <c r="K15" s="5">
        <v>183713.6</v>
      </c>
    </row>
    <row r="16" spans="1:11">
      <c r="A16" s="62" t="s">
        <v>9</v>
      </c>
      <c r="B16" s="62" t="s">
        <v>7</v>
      </c>
      <c r="C16" s="5">
        <v>248894.1</v>
      </c>
      <c r="D16" s="5">
        <v>184475</v>
      </c>
      <c r="E16" s="5">
        <v>248188</v>
      </c>
      <c r="F16" s="5">
        <f t="shared" si="1"/>
        <v>247866.8</v>
      </c>
      <c r="G16" s="5">
        <f t="shared" si="1"/>
        <v>183713.6</v>
      </c>
      <c r="H16" s="5">
        <f t="shared" si="0"/>
        <v>247164</v>
      </c>
      <c r="J16" s="12" t="s">
        <v>47</v>
      </c>
      <c r="K16" s="5">
        <v>70828.899999999994</v>
      </c>
    </row>
    <row r="17" spans="1:12">
      <c r="A17" s="62" t="s">
        <v>9</v>
      </c>
      <c r="B17" s="62" t="s">
        <v>10</v>
      </c>
      <c r="C17" s="5">
        <v>87097.4</v>
      </c>
      <c r="D17" s="5">
        <v>71122.399999999994</v>
      </c>
      <c r="E17" s="5">
        <v>0</v>
      </c>
      <c r="F17" s="5">
        <f t="shared" si="1"/>
        <v>86737.9</v>
      </c>
      <c r="G17" s="5">
        <f t="shared" si="1"/>
        <v>70828.899999999994</v>
      </c>
      <c r="H17" s="5">
        <f t="shared" si="0"/>
        <v>0</v>
      </c>
      <c r="J17" s="12" t="s">
        <v>48</v>
      </c>
      <c r="K17" s="5">
        <v>70828.899999999994</v>
      </c>
    </row>
    <row r="18" spans="1:12">
      <c r="A18" s="62" t="s">
        <v>10</v>
      </c>
      <c r="B18" s="62" t="s">
        <v>9</v>
      </c>
      <c r="C18" s="5">
        <v>87097.4</v>
      </c>
      <c r="D18" s="5">
        <v>71122.399999999994</v>
      </c>
      <c r="E18" s="5">
        <v>0</v>
      </c>
      <c r="F18" s="5">
        <f t="shared" si="1"/>
        <v>86737.9</v>
      </c>
      <c r="G18" s="5">
        <f t="shared" si="1"/>
        <v>70828.899999999994</v>
      </c>
      <c r="H18" s="5">
        <f t="shared" si="0"/>
        <v>0</v>
      </c>
      <c r="J18" s="12" t="s">
        <v>49</v>
      </c>
      <c r="K18" s="5">
        <v>183713.6</v>
      </c>
    </row>
    <row r="19" spans="1:12">
      <c r="A19" s="62" t="s">
        <v>10</v>
      </c>
      <c r="B19" s="62" t="s">
        <v>7</v>
      </c>
      <c r="C19" s="5">
        <v>231113.3</v>
      </c>
      <c r="D19" s="5">
        <v>184475</v>
      </c>
      <c r="E19" s="5">
        <v>237076</v>
      </c>
      <c r="F19" s="5">
        <f t="shared" si="1"/>
        <v>230159.4</v>
      </c>
      <c r="G19" s="5">
        <f t="shared" si="1"/>
        <v>183713.6</v>
      </c>
      <c r="H19" s="5">
        <f t="shared" si="0"/>
        <v>236098</v>
      </c>
      <c r="J19" s="12" t="s">
        <v>50</v>
      </c>
      <c r="K19" s="5">
        <v>85260.6</v>
      </c>
    </row>
    <row r="20" spans="1:12">
      <c r="A20" s="7" t="s">
        <v>11</v>
      </c>
      <c r="B20" s="7" t="s">
        <v>9</v>
      </c>
      <c r="C20" s="14">
        <v>95126.8</v>
      </c>
      <c r="D20" s="14">
        <v>85614</v>
      </c>
      <c r="E20" s="14">
        <v>0</v>
      </c>
      <c r="F20" s="14">
        <f>ROUND(C20*(1+$B$7),1)</f>
        <v>94734.2</v>
      </c>
      <c r="G20" s="14">
        <f>ROUND(D20*(1+$B$7),1)</f>
        <v>85260.6</v>
      </c>
      <c r="H20" s="14">
        <f t="shared" si="0"/>
        <v>0</v>
      </c>
      <c r="J20" s="12" t="s">
        <v>51</v>
      </c>
      <c r="K20" s="5">
        <v>85260.6</v>
      </c>
    </row>
    <row r="21" spans="1:12">
      <c r="A21" s="7" t="s">
        <v>11</v>
      </c>
      <c r="B21" s="7" t="s">
        <v>7</v>
      </c>
      <c r="C21" s="14">
        <v>248928.8</v>
      </c>
      <c r="D21" s="14">
        <v>199142</v>
      </c>
      <c r="E21" s="14">
        <v>0</v>
      </c>
      <c r="F21" s="14">
        <f t="shared" ref="F21:G23" si="2">ROUND(C21*(1+$B$7),1)</f>
        <v>247901.4</v>
      </c>
      <c r="G21" s="14">
        <f t="shared" si="2"/>
        <v>198320.1</v>
      </c>
      <c r="H21" s="14">
        <f t="shared" si="0"/>
        <v>0</v>
      </c>
      <c r="J21" s="12" t="s">
        <v>52</v>
      </c>
      <c r="K21" s="77">
        <v>92227</v>
      </c>
      <c r="L21" s="78"/>
    </row>
    <row r="22" spans="1:12">
      <c r="A22" s="7" t="s">
        <v>11</v>
      </c>
      <c r="B22" s="7" t="s">
        <v>8</v>
      </c>
      <c r="C22" s="14">
        <v>168917.3</v>
      </c>
      <c r="D22" s="14">
        <v>134836</v>
      </c>
      <c r="E22" s="14">
        <v>0</v>
      </c>
      <c r="F22" s="14">
        <f t="shared" si="2"/>
        <v>168220.1</v>
      </c>
      <c r="G22" s="14">
        <f t="shared" si="2"/>
        <v>134279.5</v>
      </c>
      <c r="H22" s="14">
        <f t="shared" si="0"/>
        <v>0</v>
      </c>
      <c r="J22" s="12" t="s">
        <v>53</v>
      </c>
      <c r="K22" s="5">
        <v>198320.1</v>
      </c>
    </row>
    <row r="23" spans="1:12">
      <c r="A23" s="7" t="s">
        <v>11</v>
      </c>
      <c r="B23" s="7" t="s">
        <v>10</v>
      </c>
      <c r="C23" s="14">
        <v>133354.79999999999</v>
      </c>
      <c r="D23" s="14">
        <v>106684</v>
      </c>
      <c r="E23" s="14">
        <v>0</v>
      </c>
      <c r="F23" s="14">
        <f t="shared" si="2"/>
        <v>132804.4</v>
      </c>
      <c r="G23" s="14">
        <f t="shared" si="2"/>
        <v>106243.7</v>
      </c>
      <c r="H23" s="14">
        <f t="shared" si="0"/>
        <v>0</v>
      </c>
      <c r="J23" s="12" t="s">
        <v>54</v>
      </c>
      <c r="K23" s="5">
        <v>198320.1</v>
      </c>
    </row>
    <row r="24" spans="1:12">
      <c r="A24" s="72" t="s">
        <v>99</v>
      </c>
      <c r="B24" s="72" t="s">
        <v>7</v>
      </c>
      <c r="C24" s="73"/>
      <c r="D24" s="73"/>
      <c r="E24" s="73"/>
      <c r="F24" s="73"/>
      <c r="G24" s="73">
        <v>183714</v>
      </c>
      <c r="H24" s="73"/>
      <c r="J24" s="12" t="s">
        <v>55</v>
      </c>
      <c r="K24" s="5">
        <v>230160</v>
      </c>
    </row>
    <row r="25" spans="1:12">
      <c r="A25" s="72" t="s">
        <v>100</v>
      </c>
      <c r="B25" s="72" t="s">
        <v>7</v>
      </c>
      <c r="C25" s="73"/>
      <c r="D25" s="73"/>
      <c r="E25" s="73"/>
      <c r="F25" s="73">
        <v>230160</v>
      </c>
      <c r="G25" s="73">
        <v>183714</v>
      </c>
      <c r="H25" s="73"/>
      <c r="J25" s="12" t="s">
        <v>74</v>
      </c>
      <c r="K25" s="5"/>
    </row>
    <row r="26" spans="1:12">
      <c r="A26" s="72" t="s">
        <v>7</v>
      </c>
      <c r="B26" s="72" t="s">
        <v>100</v>
      </c>
      <c r="C26" s="73"/>
      <c r="D26" s="73"/>
      <c r="E26" s="73"/>
      <c r="F26" s="73">
        <v>230160</v>
      </c>
      <c r="G26" s="73">
        <v>183714</v>
      </c>
      <c r="H26" s="73"/>
      <c r="J26" s="12" t="s">
        <v>80</v>
      </c>
      <c r="K26" s="5">
        <v>295000</v>
      </c>
    </row>
    <row r="27" spans="1:12">
      <c r="A27" s="1"/>
      <c r="B27" s="1"/>
      <c r="C27" s="1"/>
      <c r="D27" s="1"/>
      <c r="E27" s="1"/>
      <c r="F27" s="1"/>
      <c r="G27" s="1"/>
      <c r="H27" s="1"/>
      <c r="J27" s="12" t="s">
        <v>81</v>
      </c>
      <c r="K27" s="5">
        <v>295000</v>
      </c>
    </row>
    <row r="28" spans="1:12">
      <c r="A28" s="11" t="s">
        <v>12</v>
      </c>
      <c r="B28" s="1"/>
      <c r="C28" s="1"/>
      <c r="D28" s="1"/>
      <c r="E28" s="1"/>
      <c r="F28" s="1"/>
      <c r="G28" s="1"/>
      <c r="H28" s="1"/>
      <c r="J28" s="12" t="s">
        <v>82</v>
      </c>
      <c r="K28" s="5">
        <v>295000</v>
      </c>
    </row>
    <row r="29" spans="1:12">
      <c r="A29" s="4"/>
      <c r="B29" s="4"/>
      <c r="C29" s="94" t="s">
        <v>92</v>
      </c>
      <c r="D29" s="94"/>
      <c r="E29" s="95" t="s">
        <v>94</v>
      </c>
      <c r="F29" s="95"/>
      <c r="G29" s="1"/>
      <c r="H29" s="1"/>
      <c r="J29" s="12" t="s">
        <v>83</v>
      </c>
      <c r="K29" s="5">
        <v>295000</v>
      </c>
    </row>
    <row r="30" spans="1:12">
      <c r="A30" s="108" t="s">
        <v>2</v>
      </c>
      <c r="B30" s="108" t="s">
        <v>3</v>
      </c>
      <c r="C30" s="108" t="s">
        <v>13</v>
      </c>
      <c r="D30" s="108"/>
      <c r="E30" s="110" t="s">
        <v>13</v>
      </c>
      <c r="F30" s="111"/>
      <c r="G30" s="1"/>
      <c r="H30" s="1"/>
      <c r="J30" s="12" t="s">
        <v>84</v>
      </c>
      <c r="K30" s="5">
        <v>295000</v>
      </c>
    </row>
    <row r="31" spans="1:12">
      <c r="A31" s="108"/>
      <c r="B31" s="108"/>
      <c r="C31" s="108"/>
      <c r="D31" s="108"/>
      <c r="E31" s="112"/>
      <c r="F31" s="113"/>
      <c r="G31" s="1"/>
      <c r="H31" s="1"/>
      <c r="J31" s="12" t="s">
        <v>86</v>
      </c>
      <c r="K31" s="5">
        <v>295000</v>
      </c>
    </row>
    <row r="32" spans="1:12">
      <c r="A32" s="62" t="s">
        <v>14</v>
      </c>
      <c r="B32" s="62" t="s">
        <v>9</v>
      </c>
      <c r="C32" s="96">
        <v>92608.5</v>
      </c>
      <c r="D32" s="96"/>
      <c r="E32" s="96">
        <f>ROUND(C32*(1+$B$7),1)</f>
        <v>92226.3</v>
      </c>
      <c r="F32" s="96"/>
      <c r="G32" s="1"/>
      <c r="H32" s="1"/>
      <c r="J32" s="12" t="s">
        <v>88</v>
      </c>
      <c r="K32" s="5">
        <v>295000</v>
      </c>
    </row>
    <row r="33" spans="1:11">
      <c r="A33" s="62" t="s">
        <v>14</v>
      </c>
      <c r="B33" s="62" t="s">
        <v>10</v>
      </c>
      <c r="C33" s="96">
        <v>88903.2</v>
      </c>
      <c r="D33" s="96"/>
      <c r="E33" s="96">
        <f t="shared" ref="E33:E35" si="3">ROUND(C33*(1+$B$7),1)</f>
        <v>88536.3</v>
      </c>
      <c r="F33" s="96"/>
      <c r="G33" s="1"/>
      <c r="H33" s="1"/>
      <c r="J33" s="12" t="s">
        <v>95</v>
      </c>
      <c r="K33" s="5">
        <v>295000</v>
      </c>
    </row>
    <row r="34" spans="1:11">
      <c r="A34" s="62" t="s">
        <v>14</v>
      </c>
      <c r="B34" s="62" t="s">
        <v>8</v>
      </c>
      <c r="C34" s="96">
        <v>133354.79999999999</v>
      </c>
      <c r="D34" s="96"/>
      <c r="E34" s="96">
        <f t="shared" si="3"/>
        <v>132804.4</v>
      </c>
      <c r="F34" s="96"/>
      <c r="G34" s="1"/>
      <c r="H34" s="1"/>
      <c r="J34" s="12" t="s">
        <v>62</v>
      </c>
      <c r="K34" s="5">
        <v>23610</v>
      </c>
    </row>
    <row r="35" spans="1:11">
      <c r="A35" s="62" t="s">
        <v>14</v>
      </c>
      <c r="B35" s="62" t="s">
        <v>7</v>
      </c>
      <c r="C35" s="96">
        <v>231113.3</v>
      </c>
      <c r="D35" s="96"/>
      <c r="E35" s="96">
        <f t="shared" si="3"/>
        <v>230159.4</v>
      </c>
      <c r="F35" s="96"/>
      <c r="G35" s="1"/>
      <c r="H35" s="1"/>
      <c r="J35" s="12" t="s">
        <v>63</v>
      </c>
      <c r="K35" s="5">
        <v>23610</v>
      </c>
    </row>
    <row r="36" spans="1:11">
      <c r="A36" s="55"/>
      <c r="B36" s="55"/>
      <c r="C36" s="56"/>
      <c r="D36" s="56"/>
      <c r="E36" s="56"/>
      <c r="F36" s="56"/>
      <c r="G36" s="1"/>
      <c r="H36" s="1"/>
      <c r="J36" s="12" t="s">
        <v>64</v>
      </c>
      <c r="K36" s="5">
        <v>183713.6</v>
      </c>
    </row>
    <row r="37" spans="1:11">
      <c r="A37" s="55"/>
      <c r="B37" s="55"/>
      <c r="C37" s="56"/>
      <c r="D37" s="56"/>
      <c r="E37" s="56"/>
      <c r="F37" s="56"/>
      <c r="G37" s="1"/>
      <c r="H37" s="1"/>
      <c r="J37" s="12" t="s">
        <v>65</v>
      </c>
      <c r="K37" s="5">
        <v>183713.6</v>
      </c>
    </row>
    <row r="38" spans="1:11">
      <c r="A38" s="55"/>
      <c r="B38" s="55"/>
      <c r="C38" s="56"/>
      <c r="D38" s="56"/>
      <c r="E38" s="56"/>
      <c r="F38" s="56"/>
      <c r="G38" s="1"/>
      <c r="H38" s="1"/>
      <c r="J38" s="12" t="s">
        <v>85</v>
      </c>
      <c r="K38" s="5">
        <v>295000</v>
      </c>
    </row>
    <row r="39" spans="1:11">
      <c r="A39" s="1"/>
      <c r="B39" s="1"/>
      <c r="C39" s="1"/>
      <c r="D39" s="1"/>
      <c r="E39" s="1"/>
      <c r="F39" s="1"/>
      <c r="G39" s="1"/>
      <c r="H39" s="1"/>
      <c r="J39" s="12" t="s">
        <v>87</v>
      </c>
      <c r="K39" s="5">
        <v>70828</v>
      </c>
    </row>
    <row r="40" spans="1:11">
      <c r="A40" s="1"/>
      <c r="B40" s="1"/>
      <c r="C40" s="1"/>
      <c r="D40" s="1"/>
      <c r="E40" s="1"/>
      <c r="F40" s="1"/>
      <c r="G40" s="1"/>
      <c r="H40" s="1"/>
    </row>
    <row r="41" spans="1:11">
      <c r="A41" s="10" t="s">
        <v>15</v>
      </c>
      <c r="B41" s="1" t="s">
        <v>16</v>
      </c>
      <c r="C41" s="1"/>
      <c r="D41" s="1"/>
      <c r="E41" s="1"/>
      <c r="F41" s="1"/>
      <c r="G41" s="1"/>
      <c r="H41" s="1"/>
    </row>
    <row r="42" spans="1:11">
      <c r="A42" s="4"/>
      <c r="B42" s="4"/>
      <c r="C42" s="97" t="s">
        <v>92</v>
      </c>
      <c r="D42" s="98"/>
      <c r="E42" s="99"/>
      <c r="F42" s="100" t="s">
        <v>94</v>
      </c>
      <c r="G42" s="101"/>
      <c r="H42" s="101"/>
    </row>
    <row r="43" spans="1:11">
      <c r="A43" s="102" t="s">
        <v>2</v>
      </c>
      <c r="B43" s="102" t="s">
        <v>3</v>
      </c>
      <c r="C43" s="103" t="s">
        <v>17</v>
      </c>
      <c r="D43" s="104"/>
      <c r="E43" s="105"/>
      <c r="F43" s="106" t="s">
        <v>17</v>
      </c>
      <c r="G43" s="107"/>
      <c r="H43" s="107"/>
    </row>
    <row r="44" spans="1:11">
      <c r="A44" s="102"/>
      <c r="B44" s="102"/>
      <c r="C44" s="63" t="s">
        <v>18</v>
      </c>
      <c r="D44" s="63" t="s">
        <v>32</v>
      </c>
      <c r="E44" s="63" t="s">
        <v>33</v>
      </c>
      <c r="F44" s="21" t="s">
        <v>18</v>
      </c>
      <c r="G44" s="21" t="s">
        <v>32</v>
      </c>
      <c r="H44" s="21" t="s">
        <v>33</v>
      </c>
    </row>
    <row r="45" spans="1:11">
      <c r="A45" s="62" t="s">
        <v>19</v>
      </c>
      <c r="B45" s="62" t="s">
        <v>20</v>
      </c>
      <c r="C45" s="30">
        <v>354852</v>
      </c>
      <c r="D45" s="30">
        <v>362563</v>
      </c>
      <c r="E45" s="30">
        <v>296223</v>
      </c>
      <c r="F45" s="35">
        <f>ROUND(C45*(1+$B$7),0)</f>
        <v>353387</v>
      </c>
      <c r="G45" s="30">
        <f>ROUND(D45*(1+$B$7),0)</f>
        <v>361067</v>
      </c>
      <c r="H45" s="30">
        <f>ROUND(E45*(1+$B$7),0)</f>
        <v>295000</v>
      </c>
    </row>
    <row r="46" spans="1:11">
      <c r="A46" s="62" t="s">
        <v>21</v>
      </c>
      <c r="B46" s="62" t="s">
        <v>20</v>
      </c>
      <c r="C46" s="30">
        <v>339422.1</v>
      </c>
      <c r="D46" s="30">
        <v>347137</v>
      </c>
      <c r="E46" s="30">
        <v>296223</v>
      </c>
      <c r="F46" s="35">
        <f>ROUND(C46*(1+$B$7),1)</f>
        <v>338021.2</v>
      </c>
      <c r="G46" s="30">
        <f t="shared" ref="F46:H50" si="4">ROUND(D46*(1+$B$7),0)</f>
        <v>345704</v>
      </c>
      <c r="H46" s="30">
        <f t="shared" si="4"/>
        <v>295000</v>
      </c>
    </row>
    <row r="47" spans="1:11">
      <c r="A47" s="62" t="s">
        <v>22</v>
      </c>
      <c r="B47" s="62" t="s">
        <v>20</v>
      </c>
      <c r="C47" s="31">
        <v>0</v>
      </c>
      <c r="D47" s="30">
        <v>385705</v>
      </c>
      <c r="E47" s="30">
        <v>296223</v>
      </c>
      <c r="F47" s="35">
        <f t="shared" si="4"/>
        <v>0</v>
      </c>
      <c r="G47" s="30">
        <f t="shared" si="4"/>
        <v>384113</v>
      </c>
      <c r="H47" s="30">
        <f t="shared" si="4"/>
        <v>295000</v>
      </c>
    </row>
    <row r="48" spans="1:11">
      <c r="A48" s="93" t="s">
        <v>20</v>
      </c>
      <c r="B48" s="62" t="s">
        <v>19</v>
      </c>
      <c r="C48" s="30">
        <v>354852</v>
      </c>
      <c r="D48" s="30">
        <v>362563</v>
      </c>
      <c r="E48" s="30">
        <v>296223</v>
      </c>
      <c r="F48" s="35">
        <f t="shared" si="4"/>
        <v>353387</v>
      </c>
      <c r="G48" s="30">
        <f t="shared" si="4"/>
        <v>361067</v>
      </c>
      <c r="H48" s="30">
        <f t="shared" si="4"/>
        <v>295000</v>
      </c>
    </row>
    <row r="49" spans="1:8">
      <c r="A49" s="93"/>
      <c r="B49" s="62" t="s">
        <v>21</v>
      </c>
      <c r="C49" s="30">
        <v>339421</v>
      </c>
      <c r="D49" s="30">
        <v>347137</v>
      </c>
      <c r="E49" s="30">
        <v>296223</v>
      </c>
      <c r="F49" s="35">
        <f t="shared" si="4"/>
        <v>338020</v>
      </c>
      <c r="G49" s="30">
        <f t="shared" si="4"/>
        <v>345704</v>
      </c>
      <c r="H49" s="30">
        <f t="shared" si="4"/>
        <v>295000</v>
      </c>
    </row>
    <row r="50" spans="1:8">
      <c r="A50" s="93"/>
      <c r="B50" s="62" t="s">
        <v>23</v>
      </c>
      <c r="C50" s="31">
        <v>0</v>
      </c>
      <c r="D50" s="30">
        <v>408848</v>
      </c>
      <c r="E50" s="30">
        <v>296223</v>
      </c>
      <c r="F50" s="35">
        <f t="shared" si="4"/>
        <v>0</v>
      </c>
      <c r="G50" s="30">
        <f t="shared" si="4"/>
        <v>407161</v>
      </c>
      <c r="H50" s="30">
        <f t="shared" si="4"/>
        <v>295000</v>
      </c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6" t="s">
        <v>24</v>
      </c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4"/>
      <c r="B55" s="4"/>
      <c r="C55" s="94" t="s">
        <v>92</v>
      </c>
      <c r="D55" s="94"/>
      <c r="E55" s="95" t="s">
        <v>94</v>
      </c>
      <c r="F55" s="95"/>
      <c r="G55" s="32"/>
      <c r="H55" s="32"/>
    </row>
    <row r="56" spans="1:8" ht="28.5">
      <c r="A56" s="8" t="s">
        <v>25</v>
      </c>
      <c r="B56" s="8" t="s">
        <v>26</v>
      </c>
      <c r="C56" s="8" t="s">
        <v>27</v>
      </c>
      <c r="D56" s="8" t="s">
        <v>28</v>
      </c>
      <c r="E56" s="9" t="s">
        <v>27</v>
      </c>
      <c r="F56" s="9" t="s">
        <v>28</v>
      </c>
      <c r="G56" s="36"/>
      <c r="H56" s="36"/>
    </row>
    <row r="57" spans="1:8">
      <c r="A57" s="62" t="s">
        <v>9</v>
      </c>
      <c r="B57" s="13" t="s">
        <v>29</v>
      </c>
      <c r="C57" s="46">
        <v>23708</v>
      </c>
      <c r="D57" s="46">
        <v>29634</v>
      </c>
      <c r="E57" s="5">
        <f>ROUND(C57*(1+$B$7),0)</f>
        <v>23610</v>
      </c>
      <c r="F57" s="5">
        <f>ROUND(D57*(1+$B$7),0)</f>
        <v>29512</v>
      </c>
      <c r="G57" s="25"/>
      <c r="H57" s="25"/>
    </row>
    <row r="58" spans="1:8">
      <c r="A58" s="62" t="s">
        <v>10</v>
      </c>
      <c r="B58" s="13" t="s">
        <v>29</v>
      </c>
      <c r="C58" s="46">
        <v>71122</v>
      </c>
      <c r="D58" s="46">
        <v>87097</v>
      </c>
      <c r="E58" s="5">
        <f t="shared" ref="E58:F61" si="5">ROUND(C58*(1+$B$7),0)</f>
        <v>70828</v>
      </c>
      <c r="F58" s="5">
        <f t="shared" si="5"/>
        <v>86738</v>
      </c>
      <c r="G58" s="25"/>
      <c r="H58" s="25"/>
    </row>
    <row r="59" spans="1:8">
      <c r="A59" s="62" t="s">
        <v>8</v>
      </c>
      <c r="B59" s="13" t="s">
        <v>29</v>
      </c>
      <c r="C59" s="46">
        <v>114835</v>
      </c>
      <c r="D59" s="46">
        <v>143711</v>
      </c>
      <c r="E59" s="5">
        <f t="shared" si="5"/>
        <v>114361</v>
      </c>
      <c r="F59" s="5">
        <f t="shared" si="5"/>
        <v>143118</v>
      </c>
      <c r="G59" s="25"/>
      <c r="H59" s="25"/>
    </row>
    <row r="60" spans="1:8">
      <c r="A60" s="62" t="s">
        <v>7</v>
      </c>
      <c r="B60" s="13" t="s">
        <v>29</v>
      </c>
      <c r="C60" s="46">
        <v>184475</v>
      </c>
      <c r="D60" s="46">
        <v>231114</v>
      </c>
      <c r="E60" s="5">
        <f t="shared" si="5"/>
        <v>183714</v>
      </c>
      <c r="F60" s="5">
        <f t="shared" si="5"/>
        <v>230160</v>
      </c>
      <c r="G60" s="25"/>
      <c r="H60" s="25"/>
    </row>
    <row r="61" spans="1:8">
      <c r="A61" s="7" t="s">
        <v>30</v>
      </c>
      <c r="B61" s="16" t="s">
        <v>29</v>
      </c>
      <c r="C61" s="15">
        <v>92609</v>
      </c>
      <c r="D61" s="15">
        <v>92609</v>
      </c>
      <c r="E61" s="14">
        <f t="shared" si="5"/>
        <v>92227</v>
      </c>
      <c r="F61" s="14">
        <f t="shared" si="5"/>
        <v>92227</v>
      </c>
      <c r="G61" s="25"/>
      <c r="H61" s="25"/>
    </row>
    <row r="64" spans="1:8">
      <c r="A64" s="74" t="s">
        <v>101</v>
      </c>
    </row>
    <row r="66" spans="1:4">
      <c r="A66" s="76" t="s">
        <v>2</v>
      </c>
      <c r="B66" s="76" t="s">
        <v>102</v>
      </c>
      <c r="C66" s="100" t="s">
        <v>94</v>
      </c>
      <c r="D66" s="114"/>
    </row>
    <row r="67" spans="1:4">
      <c r="A67" s="75" t="s">
        <v>7</v>
      </c>
      <c r="B67" s="75" t="s">
        <v>103</v>
      </c>
      <c r="C67" s="115">
        <v>16916</v>
      </c>
      <c r="D67" s="116"/>
    </row>
  </sheetData>
  <mergeCells count="27">
    <mergeCell ref="C66:D66"/>
    <mergeCell ref="C67:D67"/>
    <mergeCell ref="C10:E10"/>
    <mergeCell ref="F10:H10"/>
    <mergeCell ref="C29:D29"/>
    <mergeCell ref="E29:F29"/>
    <mergeCell ref="C33:D33"/>
    <mergeCell ref="E33:F33"/>
    <mergeCell ref="C34:D34"/>
    <mergeCell ref="E34:F34"/>
    <mergeCell ref="A30:A31"/>
    <mergeCell ref="B30:B31"/>
    <mergeCell ref="C30:D31"/>
    <mergeCell ref="E30:F31"/>
    <mergeCell ref="C32:D32"/>
    <mergeCell ref="E32:F32"/>
    <mergeCell ref="A48:A50"/>
    <mergeCell ref="C55:D55"/>
    <mergeCell ref="E55:F55"/>
    <mergeCell ref="C35:D35"/>
    <mergeCell ref="E35:F35"/>
    <mergeCell ref="C42:E42"/>
    <mergeCell ref="F42:H42"/>
    <mergeCell ref="A43:A44"/>
    <mergeCell ref="B43:B44"/>
    <mergeCell ref="C43:E43"/>
    <mergeCell ref="F43:H43"/>
  </mergeCells>
  <pageMargins left="0.25" right="0.2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topLeftCell="A49" workbookViewId="0">
      <selection activeCell="D65" sqref="D65"/>
    </sheetView>
  </sheetViews>
  <sheetFormatPr defaultRowHeight="14.25"/>
  <cols>
    <col min="1" max="1" width="26" style="1" bestFit="1" customWidth="1"/>
    <col min="2" max="2" width="11" style="1" customWidth="1"/>
    <col min="3" max="3" width="27.28515625" style="1" customWidth="1"/>
    <col min="4" max="4" width="20.7109375" style="1" customWidth="1"/>
    <col min="5" max="5" width="13.42578125" style="1" customWidth="1"/>
    <col min="6" max="6" width="14.85546875" style="1" customWidth="1"/>
    <col min="7" max="7" width="18.5703125" style="1" bestFit="1" customWidth="1"/>
    <col min="8" max="8" width="18.140625" style="1" customWidth="1"/>
    <col min="9" max="10" width="9.140625" style="1" customWidth="1"/>
    <col min="11" max="11" width="19.5703125" style="1" bestFit="1" customWidth="1"/>
    <col min="12" max="12" width="10" style="1" bestFit="1" customWidth="1"/>
    <col min="13" max="16384" width="9.140625" style="1"/>
  </cols>
  <sheetData>
    <row r="1" spans="1:12">
      <c r="A1" s="1" t="s">
        <v>31</v>
      </c>
      <c r="B1" s="2">
        <v>11300</v>
      </c>
    </row>
    <row r="2" spans="1:12">
      <c r="B2" s="3"/>
    </row>
    <row r="3" spans="1:12">
      <c r="A3" s="19">
        <v>42552</v>
      </c>
      <c r="B3" s="14">
        <v>12290</v>
      </c>
      <c r="C3" s="24"/>
      <c r="D3" s="25"/>
      <c r="E3" s="26"/>
      <c r="F3" s="23"/>
    </row>
    <row r="4" spans="1:12">
      <c r="A4" s="12" t="s">
        <v>0</v>
      </c>
      <c r="B4" s="17">
        <f>B3/B1-1</f>
        <v>8.7610619469026485E-2</v>
      </c>
      <c r="C4" s="27"/>
      <c r="D4" s="28"/>
      <c r="E4" s="27"/>
      <c r="F4" s="28"/>
    </row>
    <row r="5" spans="1:12">
      <c r="A5" s="20">
        <v>0.4</v>
      </c>
      <c r="B5" s="61">
        <f>IF(OR(B4&lt;-0.05,B4&gt;0.05),B4*$A$5,"NO")</f>
        <v>3.5044247787610595E-2</v>
      </c>
      <c r="C5" s="27"/>
      <c r="D5" s="29"/>
      <c r="E5" s="27"/>
      <c r="F5" s="29"/>
    </row>
    <row r="7" spans="1:12">
      <c r="A7" s="1" t="s">
        <v>1</v>
      </c>
    </row>
    <row r="8" spans="1:12">
      <c r="A8" s="4"/>
      <c r="B8" s="4"/>
      <c r="C8" s="94" t="s">
        <v>104</v>
      </c>
      <c r="D8" s="94"/>
      <c r="E8" s="94"/>
      <c r="F8" s="95" t="s">
        <v>105</v>
      </c>
      <c r="G8" s="95"/>
      <c r="H8" s="95"/>
    </row>
    <row r="9" spans="1:12" ht="28.5">
      <c r="A9" s="81" t="s">
        <v>2</v>
      </c>
      <c r="B9" s="81" t="s">
        <v>3</v>
      </c>
      <c r="C9" s="81" t="s">
        <v>4</v>
      </c>
      <c r="D9" s="81" t="s">
        <v>5</v>
      </c>
      <c r="E9" s="81" t="s">
        <v>6</v>
      </c>
      <c r="F9" s="82" t="s">
        <v>4</v>
      </c>
      <c r="G9" s="82" t="s">
        <v>5</v>
      </c>
      <c r="H9" s="82" t="s">
        <v>6</v>
      </c>
      <c r="K9" s="48" t="s">
        <v>41</v>
      </c>
      <c r="L9" s="47" t="s">
        <v>42</v>
      </c>
    </row>
    <row r="10" spans="1:12">
      <c r="A10" s="79" t="s">
        <v>7</v>
      </c>
      <c r="B10" s="79" t="s">
        <v>8</v>
      </c>
      <c r="C10" s="5">
        <v>234621.9</v>
      </c>
      <c r="D10" s="5">
        <v>211070.4</v>
      </c>
      <c r="E10" s="5">
        <v>0</v>
      </c>
      <c r="F10" s="5">
        <f>ROUND(C10*(1+$B$5),1)</f>
        <v>242844</v>
      </c>
      <c r="G10" s="5">
        <f>ROUND(D10*(1+$B$5),1)</f>
        <v>218467.20000000001</v>
      </c>
      <c r="H10" s="5">
        <f t="shared" ref="H10:H21" si="0">ROUND(E10*(1+$B$5),0)</f>
        <v>0</v>
      </c>
      <c r="K10" s="12" t="s">
        <v>43</v>
      </c>
      <c r="L10" s="5">
        <v>218467.20000000001</v>
      </c>
    </row>
    <row r="11" spans="1:12">
      <c r="A11" s="79" t="s">
        <v>7</v>
      </c>
      <c r="B11" s="79" t="s">
        <v>9</v>
      </c>
      <c r="C11" s="5">
        <v>247866.8</v>
      </c>
      <c r="D11" s="5">
        <v>183713.6</v>
      </c>
      <c r="E11" s="5">
        <v>247163.5</v>
      </c>
      <c r="F11" s="5">
        <f t="shared" ref="F11:G17" si="1">ROUND(C11*(1+$B$5),1)</f>
        <v>256553.1</v>
      </c>
      <c r="G11" s="5">
        <f t="shared" si="1"/>
        <v>190151.7</v>
      </c>
      <c r="H11" s="5">
        <f>ROUND(E11*(1+$B$5),1)</f>
        <v>255825.2</v>
      </c>
      <c r="K11" s="12" t="s">
        <v>44</v>
      </c>
      <c r="L11" s="5">
        <v>190151.7</v>
      </c>
    </row>
    <row r="12" spans="1:12">
      <c r="A12" s="79" t="s">
        <v>7</v>
      </c>
      <c r="B12" s="79" t="s">
        <v>10</v>
      </c>
      <c r="C12" s="5">
        <v>230159.4</v>
      </c>
      <c r="D12" s="5">
        <v>183713.6</v>
      </c>
      <c r="E12" s="5">
        <v>236098</v>
      </c>
      <c r="F12" s="5">
        <f t="shared" si="1"/>
        <v>238225.2</v>
      </c>
      <c r="G12" s="5">
        <f t="shared" si="1"/>
        <v>190151.7</v>
      </c>
      <c r="H12" s="5">
        <f t="shared" si="0"/>
        <v>244372</v>
      </c>
      <c r="K12" s="12" t="s">
        <v>45</v>
      </c>
      <c r="L12" s="5">
        <v>190151.7</v>
      </c>
    </row>
    <row r="13" spans="1:12">
      <c r="A13" s="79" t="s">
        <v>9</v>
      </c>
      <c r="B13" s="79" t="s">
        <v>8</v>
      </c>
      <c r="C13" s="5">
        <v>143119.5</v>
      </c>
      <c r="D13" s="5">
        <v>114361</v>
      </c>
      <c r="E13" s="5">
        <v>0</v>
      </c>
      <c r="F13" s="5">
        <f t="shared" si="1"/>
        <v>148135</v>
      </c>
      <c r="G13" s="5">
        <f t="shared" si="1"/>
        <v>118368.7</v>
      </c>
      <c r="H13" s="5">
        <f t="shared" si="0"/>
        <v>0</v>
      </c>
      <c r="K13" s="12" t="s">
        <v>46</v>
      </c>
      <c r="L13" s="5">
        <v>190151.7</v>
      </c>
    </row>
    <row r="14" spans="1:12">
      <c r="A14" s="79" t="s">
        <v>9</v>
      </c>
      <c r="B14" s="79" t="s">
        <v>7</v>
      </c>
      <c r="C14" s="5">
        <v>247866.8</v>
      </c>
      <c r="D14" s="5">
        <v>183713.6</v>
      </c>
      <c r="E14" s="5">
        <v>247164</v>
      </c>
      <c r="F14" s="5">
        <f t="shared" si="1"/>
        <v>256553.1</v>
      </c>
      <c r="G14" s="5">
        <f t="shared" si="1"/>
        <v>190151.7</v>
      </c>
      <c r="H14" s="5">
        <f t="shared" si="0"/>
        <v>255826</v>
      </c>
      <c r="K14" s="12" t="s">
        <v>47</v>
      </c>
      <c r="L14" s="5"/>
    </row>
    <row r="15" spans="1:12">
      <c r="A15" s="79" t="s">
        <v>9</v>
      </c>
      <c r="B15" s="79" t="s">
        <v>10</v>
      </c>
      <c r="C15" s="5">
        <v>86737.9</v>
      </c>
      <c r="D15" s="5">
        <v>70828.899999999994</v>
      </c>
      <c r="E15" s="5">
        <v>0</v>
      </c>
      <c r="F15" s="5">
        <f t="shared" si="1"/>
        <v>89777.600000000006</v>
      </c>
      <c r="G15" s="5">
        <f t="shared" si="1"/>
        <v>73311</v>
      </c>
      <c r="H15" s="5">
        <f t="shared" si="0"/>
        <v>0</v>
      </c>
      <c r="K15" s="12" t="s">
        <v>48</v>
      </c>
      <c r="L15" s="5">
        <v>73311</v>
      </c>
    </row>
    <row r="16" spans="1:12">
      <c r="A16" s="79" t="s">
        <v>10</v>
      </c>
      <c r="B16" s="79" t="s">
        <v>9</v>
      </c>
      <c r="C16" s="5">
        <v>86737.9</v>
      </c>
      <c r="D16" s="5">
        <v>70828.899999999994</v>
      </c>
      <c r="E16" s="5">
        <v>0</v>
      </c>
      <c r="F16" s="5">
        <f t="shared" si="1"/>
        <v>89777.600000000006</v>
      </c>
      <c r="G16" s="5">
        <f t="shared" si="1"/>
        <v>73311</v>
      </c>
      <c r="H16" s="5">
        <f t="shared" si="0"/>
        <v>0</v>
      </c>
      <c r="K16" s="12" t="s">
        <v>49</v>
      </c>
      <c r="L16" s="5">
        <v>190151.7</v>
      </c>
    </row>
    <row r="17" spans="1:12">
      <c r="A17" s="79" t="s">
        <v>10</v>
      </c>
      <c r="B17" s="79" t="s">
        <v>7</v>
      </c>
      <c r="C17" s="5">
        <v>230159.4</v>
      </c>
      <c r="D17" s="5">
        <v>183713.6</v>
      </c>
      <c r="E17" s="5">
        <v>236098</v>
      </c>
      <c r="F17" s="5">
        <f t="shared" si="1"/>
        <v>238225.2</v>
      </c>
      <c r="G17" s="5">
        <f t="shared" si="1"/>
        <v>190151.7</v>
      </c>
      <c r="H17" s="5">
        <f t="shared" si="0"/>
        <v>244372</v>
      </c>
      <c r="K17" s="12" t="s">
        <v>50</v>
      </c>
      <c r="L17" s="5">
        <v>88248.5</v>
      </c>
    </row>
    <row r="18" spans="1:12">
      <c r="A18" s="67" t="s">
        <v>11</v>
      </c>
      <c r="B18" s="67" t="s">
        <v>9</v>
      </c>
      <c r="C18" s="68">
        <v>94734.2</v>
      </c>
      <c r="D18" s="68">
        <v>85260.6</v>
      </c>
      <c r="E18" s="68">
        <v>0</v>
      </c>
      <c r="F18" s="68">
        <f>ROUND(C18*(1+$B$5),1)</f>
        <v>98054.1</v>
      </c>
      <c r="G18" s="68">
        <f>ROUND(D18*(1+$B$5),1)</f>
        <v>88248.5</v>
      </c>
      <c r="H18" s="68">
        <f t="shared" si="0"/>
        <v>0</v>
      </c>
      <c r="K18" s="12" t="s">
        <v>51</v>
      </c>
      <c r="L18" s="5">
        <v>88248.5</v>
      </c>
    </row>
    <row r="19" spans="1:12">
      <c r="A19" s="67" t="s">
        <v>11</v>
      </c>
      <c r="B19" s="67" t="s">
        <v>7</v>
      </c>
      <c r="C19" s="68">
        <v>247901.4</v>
      </c>
      <c r="D19" s="68">
        <v>198320.1</v>
      </c>
      <c r="E19" s="68">
        <v>0</v>
      </c>
      <c r="F19" s="68">
        <f t="shared" ref="F19:G24" si="2">ROUND(C19*(1+$B$5),1)</f>
        <v>256588.9</v>
      </c>
      <c r="G19" s="68">
        <f t="shared" si="2"/>
        <v>205270.1</v>
      </c>
      <c r="H19" s="68">
        <f t="shared" si="0"/>
        <v>0</v>
      </c>
      <c r="K19" s="12" t="s">
        <v>52</v>
      </c>
      <c r="L19" s="5">
        <v>95458.3</v>
      </c>
    </row>
    <row r="20" spans="1:12">
      <c r="A20" s="67" t="s">
        <v>11</v>
      </c>
      <c r="B20" s="67" t="s">
        <v>8</v>
      </c>
      <c r="C20" s="68">
        <v>168220.1</v>
      </c>
      <c r="D20" s="68">
        <v>134279.5</v>
      </c>
      <c r="E20" s="68">
        <v>0</v>
      </c>
      <c r="F20" s="68">
        <f t="shared" si="2"/>
        <v>174115.20000000001</v>
      </c>
      <c r="G20" s="83">
        <f t="shared" si="2"/>
        <v>138985.20000000001</v>
      </c>
      <c r="H20" s="68">
        <f t="shared" si="0"/>
        <v>0</v>
      </c>
      <c r="K20" s="12" t="s">
        <v>53</v>
      </c>
      <c r="L20" s="5">
        <v>205270.1</v>
      </c>
    </row>
    <row r="21" spans="1:12">
      <c r="A21" s="67" t="s">
        <v>11</v>
      </c>
      <c r="B21" s="67" t="s">
        <v>10</v>
      </c>
      <c r="C21" s="68">
        <v>132804.4</v>
      </c>
      <c r="D21" s="68">
        <v>106243.7</v>
      </c>
      <c r="E21" s="68">
        <v>0</v>
      </c>
      <c r="F21" s="68">
        <f t="shared" si="2"/>
        <v>137458.4</v>
      </c>
      <c r="G21" s="68">
        <f t="shared" si="2"/>
        <v>109966.9</v>
      </c>
      <c r="H21" s="68">
        <f t="shared" si="0"/>
        <v>0</v>
      </c>
      <c r="K21" s="12" t="s">
        <v>54</v>
      </c>
      <c r="L21" s="5">
        <v>205270.1</v>
      </c>
    </row>
    <row r="22" spans="1:12">
      <c r="A22" s="67" t="s">
        <v>99</v>
      </c>
      <c r="B22" s="67" t="s">
        <v>7</v>
      </c>
      <c r="C22" s="68"/>
      <c r="D22" s="68">
        <v>183714</v>
      </c>
      <c r="E22" s="68"/>
      <c r="F22" s="68">
        <f t="shared" si="2"/>
        <v>0</v>
      </c>
      <c r="G22" s="68">
        <f t="shared" si="2"/>
        <v>190152.1</v>
      </c>
      <c r="H22" s="68"/>
      <c r="K22" s="12" t="s">
        <v>87</v>
      </c>
      <c r="L22" s="5">
        <v>73311</v>
      </c>
    </row>
    <row r="23" spans="1:12">
      <c r="A23" s="67" t="s">
        <v>100</v>
      </c>
      <c r="B23" s="67" t="s">
        <v>7</v>
      </c>
      <c r="C23" s="68">
        <v>230160</v>
      </c>
      <c r="D23" s="68">
        <v>183714</v>
      </c>
      <c r="E23" s="68"/>
      <c r="F23" s="68">
        <f t="shared" si="2"/>
        <v>238225.8</v>
      </c>
      <c r="G23" s="68">
        <v>189270</v>
      </c>
      <c r="H23" s="68"/>
      <c r="K23" s="12" t="s">
        <v>107</v>
      </c>
      <c r="L23" s="5">
        <v>88248.5</v>
      </c>
    </row>
    <row r="24" spans="1:12">
      <c r="A24" s="67" t="s">
        <v>7</v>
      </c>
      <c r="B24" s="67" t="s">
        <v>100</v>
      </c>
      <c r="C24" s="68">
        <v>230160</v>
      </c>
      <c r="D24" s="68">
        <v>183714</v>
      </c>
      <c r="E24" s="68"/>
      <c r="F24" s="68">
        <f t="shared" si="2"/>
        <v>238225.8</v>
      </c>
      <c r="G24" s="68">
        <v>189270</v>
      </c>
      <c r="H24" s="68"/>
      <c r="K24" s="12" t="s">
        <v>108</v>
      </c>
      <c r="L24" s="5">
        <v>95458.3</v>
      </c>
    </row>
    <row r="25" spans="1:12">
      <c r="K25" s="12" t="s">
        <v>55</v>
      </c>
      <c r="L25" s="5">
        <v>238225.2</v>
      </c>
    </row>
    <row r="26" spans="1:12">
      <c r="A26" s="11" t="s">
        <v>12</v>
      </c>
      <c r="K26" s="12" t="s">
        <v>109</v>
      </c>
      <c r="L26" s="5">
        <v>189270</v>
      </c>
    </row>
    <row r="27" spans="1:12">
      <c r="A27" s="4"/>
      <c r="B27" s="4"/>
      <c r="C27" s="94" t="s">
        <v>104</v>
      </c>
      <c r="D27" s="94"/>
      <c r="E27" s="95" t="s">
        <v>106</v>
      </c>
      <c r="F27" s="95"/>
      <c r="K27" s="12" t="s">
        <v>80</v>
      </c>
      <c r="L27" s="5">
        <v>305338</v>
      </c>
    </row>
    <row r="28" spans="1:12">
      <c r="A28" s="108" t="s">
        <v>2</v>
      </c>
      <c r="B28" s="108" t="s">
        <v>3</v>
      </c>
      <c r="C28" s="108" t="s">
        <v>13</v>
      </c>
      <c r="D28" s="108"/>
      <c r="E28" s="109" t="s">
        <v>13</v>
      </c>
      <c r="F28" s="109"/>
      <c r="K28" s="12" t="s">
        <v>81</v>
      </c>
      <c r="L28" s="5">
        <v>305338</v>
      </c>
    </row>
    <row r="29" spans="1:12">
      <c r="A29" s="108"/>
      <c r="B29" s="108"/>
      <c r="C29" s="108"/>
      <c r="D29" s="108"/>
      <c r="E29" s="109"/>
      <c r="F29" s="109"/>
      <c r="K29" s="12" t="s">
        <v>82</v>
      </c>
      <c r="L29" s="5">
        <v>305338</v>
      </c>
    </row>
    <row r="30" spans="1:12">
      <c r="A30" s="79" t="s">
        <v>14</v>
      </c>
      <c r="B30" s="79" t="s">
        <v>9</v>
      </c>
      <c r="C30" s="96">
        <v>92226.3</v>
      </c>
      <c r="D30" s="96"/>
      <c r="E30" s="96">
        <f>ROUND(C30*(1+$B$5),1)</f>
        <v>95458.3</v>
      </c>
      <c r="F30" s="96"/>
      <c r="K30" s="12" t="s">
        <v>83</v>
      </c>
      <c r="L30" s="5">
        <v>305338</v>
      </c>
    </row>
    <row r="31" spans="1:12">
      <c r="A31" s="79" t="s">
        <v>14</v>
      </c>
      <c r="B31" s="79" t="s">
        <v>10</v>
      </c>
      <c r="C31" s="96">
        <v>88536.3</v>
      </c>
      <c r="D31" s="96"/>
      <c r="E31" s="96">
        <f t="shared" ref="E31:E33" si="3">ROUND(C31*(1+$B$5),1)</f>
        <v>91639</v>
      </c>
      <c r="F31" s="96"/>
      <c r="K31" s="12" t="s">
        <v>84</v>
      </c>
      <c r="L31" s="5">
        <v>305338</v>
      </c>
    </row>
    <row r="32" spans="1:12">
      <c r="A32" s="79" t="s">
        <v>14</v>
      </c>
      <c r="B32" s="79" t="s">
        <v>8</v>
      </c>
      <c r="C32" s="96">
        <v>132804.4</v>
      </c>
      <c r="D32" s="96"/>
      <c r="E32" s="96">
        <f t="shared" si="3"/>
        <v>137458.4</v>
      </c>
      <c r="F32" s="96"/>
      <c r="K32" s="12" t="s">
        <v>86</v>
      </c>
      <c r="L32" s="5">
        <v>305338</v>
      </c>
    </row>
    <row r="33" spans="1:12">
      <c r="A33" s="79" t="s">
        <v>14</v>
      </c>
      <c r="B33" s="79" t="s">
        <v>7</v>
      </c>
      <c r="C33" s="96">
        <v>230159.4</v>
      </c>
      <c r="D33" s="96"/>
      <c r="E33" s="96">
        <f t="shared" si="3"/>
        <v>238225.2</v>
      </c>
      <c r="F33" s="96"/>
      <c r="K33" s="12" t="s">
        <v>88</v>
      </c>
      <c r="L33" s="5">
        <v>305338</v>
      </c>
    </row>
    <row r="34" spans="1:12">
      <c r="A34" s="55"/>
      <c r="B34" s="55"/>
      <c r="C34" s="56"/>
      <c r="D34" s="56"/>
      <c r="E34" s="56"/>
      <c r="F34" s="56"/>
      <c r="K34" s="12" t="s">
        <v>95</v>
      </c>
      <c r="L34" s="5">
        <v>305338</v>
      </c>
    </row>
    <row r="35" spans="1:12">
      <c r="A35" s="55"/>
      <c r="B35" s="55"/>
      <c r="C35" s="56"/>
      <c r="D35" s="56"/>
      <c r="E35" s="56"/>
      <c r="F35" s="56"/>
      <c r="K35" s="12" t="s">
        <v>62</v>
      </c>
      <c r="L35" s="5">
        <v>24437</v>
      </c>
    </row>
    <row r="36" spans="1:12">
      <c r="A36" s="55"/>
      <c r="B36" s="55"/>
      <c r="C36" s="56"/>
      <c r="D36" s="56"/>
      <c r="E36" s="56"/>
      <c r="F36" s="56"/>
      <c r="K36" s="12" t="s">
        <v>63</v>
      </c>
      <c r="L36" s="5">
        <v>24437</v>
      </c>
    </row>
    <row r="37" spans="1:12">
      <c r="K37" s="12" t="s">
        <v>64</v>
      </c>
      <c r="L37" s="5">
        <v>190152</v>
      </c>
    </row>
    <row r="38" spans="1:12">
      <c r="K38" s="12" t="s">
        <v>65</v>
      </c>
      <c r="L38" s="5">
        <v>190152</v>
      </c>
    </row>
    <row r="39" spans="1:12">
      <c r="A39" s="10" t="s">
        <v>15</v>
      </c>
      <c r="B39" s="1" t="s">
        <v>16</v>
      </c>
      <c r="K39" s="12" t="s">
        <v>85</v>
      </c>
      <c r="L39" s="5">
        <v>305338</v>
      </c>
    </row>
    <row r="40" spans="1:12">
      <c r="A40" s="4"/>
      <c r="B40" s="4"/>
      <c r="C40" s="97" t="s">
        <v>104</v>
      </c>
      <c r="D40" s="98"/>
      <c r="E40" s="99"/>
      <c r="F40" s="100" t="s">
        <v>106</v>
      </c>
      <c r="G40" s="101"/>
      <c r="H40" s="101"/>
      <c r="K40" s="12" t="s">
        <v>56</v>
      </c>
      <c r="L40" s="5">
        <v>189270</v>
      </c>
    </row>
    <row r="41" spans="1:12">
      <c r="A41" s="102" t="s">
        <v>2</v>
      </c>
      <c r="B41" s="102" t="s">
        <v>3</v>
      </c>
      <c r="C41" s="103" t="s">
        <v>17</v>
      </c>
      <c r="D41" s="104"/>
      <c r="E41" s="105"/>
      <c r="F41" s="106" t="s">
        <v>17</v>
      </c>
      <c r="G41" s="107"/>
      <c r="H41" s="107"/>
      <c r="K41" s="12"/>
    </row>
    <row r="42" spans="1:12">
      <c r="A42" s="102"/>
      <c r="B42" s="102"/>
      <c r="C42" s="80" t="s">
        <v>18</v>
      </c>
      <c r="D42" s="80" t="s">
        <v>32</v>
      </c>
      <c r="E42" s="80" t="s">
        <v>33</v>
      </c>
      <c r="F42" s="21" t="s">
        <v>18</v>
      </c>
      <c r="G42" s="21" t="s">
        <v>32</v>
      </c>
      <c r="H42" s="21" t="s">
        <v>33</v>
      </c>
    </row>
    <row r="43" spans="1:12">
      <c r="A43" s="79" t="s">
        <v>19</v>
      </c>
      <c r="B43" s="79" t="s">
        <v>20</v>
      </c>
      <c r="C43" s="30">
        <v>353387</v>
      </c>
      <c r="D43" s="30">
        <v>361067</v>
      </c>
      <c r="E43" s="30">
        <v>295000</v>
      </c>
      <c r="F43" s="35">
        <f>ROUND(C43*(1+$B$5),0)</f>
        <v>365771</v>
      </c>
      <c r="G43" s="30">
        <f>ROUND(D43*(1+$B$5),0)</f>
        <v>373720</v>
      </c>
      <c r="H43" s="30">
        <f>ROUND(E43*(1+$B$5),0)</f>
        <v>305338</v>
      </c>
    </row>
    <row r="44" spans="1:12">
      <c r="A44" s="79" t="s">
        <v>21</v>
      </c>
      <c r="B44" s="79" t="s">
        <v>20</v>
      </c>
      <c r="C44" s="30">
        <v>338021.2</v>
      </c>
      <c r="D44" s="30">
        <v>345704</v>
      </c>
      <c r="E44" s="30">
        <v>295000</v>
      </c>
      <c r="F44" s="35">
        <f>ROUND(C44*(1+$B$5),1)</f>
        <v>349866.9</v>
      </c>
      <c r="G44" s="30">
        <f t="shared" ref="F44:H48" si="4">ROUND(D44*(1+$B$5),0)</f>
        <v>357819</v>
      </c>
      <c r="H44" s="30">
        <f t="shared" si="4"/>
        <v>305338</v>
      </c>
    </row>
    <row r="45" spans="1:12">
      <c r="A45" s="79" t="s">
        <v>22</v>
      </c>
      <c r="B45" s="79" t="s">
        <v>20</v>
      </c>
      <c r="C45" s="31">
        <v>0</v>
      </c>
      <c r="D45" s="30">
        <v>384113</v>
      </c>
      <c r="E45" s="30">
        <v>295000</v>
      </c>
      <c r="F45" s="35">
        <f t="shared" si="4"/>
        <v>0</v>
      </c>
      <c r="G45" s="30">
        <f t="shared" si="4"/>
        <v>397574</v>
      </c>
      <c r="H45" s="30">
        <f t="shared" si="4"/>
        <v>305338</v>
      </c>
    </row>
    <row r="46" spans="1:12">
      <c r="A46" s="93" t="s">
        <v>20</v>
      </c>
      <c r="B46" s="79" t="s">
        <v>19</v>
      </c>
      <c r="C46" s="30">
        <v>353387</v>
      </c>
      <c r="D46" s="30">
        <v>361067</v>
      </c>
      <c r="E46" s="30">
        <v>295000</v>
      </c>
      <c r="F46" s="35">
        <f t="shared" si="4"/>
        <v>365771</v>
      </c>
      <c r="G46" s="30">
        <f t="shared" si="4"/>
        <v>373720</v>
      </c>
      <c r="H46" s="30">
        <f t="shared" si="4"/>
        <v>305338</v>
      </c>
    </row>
    <row r="47" spans="1:12">
      <c r="A47" s="93"/>
      <c r="B47" s="79" t="s">
        <v>21</v>
      </c>
      <c r="C47" s="30">
        <v>338020</v>
      </c>
      <c r="D47" s="30">
        <v>345704</v>
      </c>
      <c r="E47" s="30">
        <v>295000</v>
      </c>
      <c r="F47" s="35">
        <f t="shared" si="4"/>
        <v>349866</v>
      </c>
      <c r="G47" s="30">
        <f t="shared" si="4"/>
        <v>357819</v>
      </c>
      <c r="H47" s="30">
        <f t="shared" si="4"/>
        <v>305338</v>
      </c>
    </row>
    <row r="48" spans="1:12">
      <c r="A48" s="93"/>
      <c r="B48" s="79" t="s">
        <v>23</v>
      </c>
      <c r="C48" s="31">
        <v>0</v>
      </c>
      <c r="D48" s="30">
        <v>407161</v>
      </c>
      <c r="E48" s="30">
        <v>295000</v>
      </c>
      <c r="F48" s="35">
        <f t="shared" si="4"/>
        <v>0</v>
      </c>
      <c r="G48" s="30">
        <f t="shared" si="4"/>
        <v>421430</v>
      </c>
      <c r="H48" s="30">
        <f t="shared" si="4"/>
        <v>305338</v>
      </c>
    </row>
    <row r="51" spans="1:8">
      <c r="A51" s="6" t="s">
        <v>24</v>
      </c>
    </row>
    <row r="53" spans="1:8">
      <c r="A53" s="4"/>
      <c r="B53" s="4"/>
      <c r="C53" s="94" t="s">
        <v>104</v>
      </c>
      <c r="D53" s="94"/>
      <c r="E53" s="95" t="s">
        <v>106</v>
      </c>
      <c r="F53" s="95"/>
      <c r="G53" s="32"/>
      <c r="H53" s="32"/>
    </row>
    <row r="54" spans="1:8" ht="28.5">
      <c r="A54" s="8" t="s">
        <v>25</v>
      </c>
      <c r="B54" s="8" t="s">
        <v>26</v>
      </c>
      <c r="C54" s="8" t="s">
        <v>27</v>
      </c>
      <c r="D54" s="8" t="s">
        <v>28</v>
      </c>
      <c r="E54" s="9" t="s">
        <v>27</v>
      </c>
      <c r="F54" s="9" t="s">
        <v>28</v>
      </c>
      <c r="G54" s="36"/>
      <c r="H54" s="36"/>
    </row>
    <row r="55" spans="1:8">
      <c r="A55" s="79" t="s">
        <v>9</v>
      </c>
      <c r="B55" s="13" t="s">
        <v>29</v>
      </c>
      <c r="C55" s="46">
        <v>23610</v>
      </c>
      <c r="D55" s="46">
        <v>29512</v>
      </c>
      <c r="E55" s="5">
        <f>ROUND(C55*(1+$B$5),0)</f>
        <v>24437</v>
      </c>
      <c r="F55" s="5">
        <f>ROUND(D55*(1+$B$5),0)</f>
        <v>30546</v>
      </c>
      <c r="G55" s="25"/>
      <c r="H55" s="25"/>
    </row>
    <row r="56" spans="1:8">
      <c r="A56" s="79" t="s">
        <v>10</v>
      </c>
      <c r="B56" s="13" t="s">
        <v>29</v>
      </c>
      <c r="C56" s="46">
        <v>70828</v>
      </c>
      <c r="D56" s="46">
        <v>86738</v>
      </c>
      <c r="E56" s="5">
        <f t="shared" ref="E56:F59" si="5">ROUND(C56*(1+$B$5),0)</f>
        <v>73310</v>
      </c>
      <c r="F56" s="5">
        <f t="shared" si="5"/>
        <v>89778</v>
      </c>
      <c r="G56" s="25"/>
      <c r="H56" s="25"/>
    </row>
    <row r="57" spans="1:8">
      <c r="A57" s="79" t="s">
        <v>8</v>
      </c>
      <c r="B57" s="13" t="s">
        <v>29</v>
      </c>
      <c r="C57" s="46">
        <v>114361</v>
      </c>
      <c r="D57" s="46">
        <v>143118</v>
      </c>
      <c r="E57" s="5">
        <f t="shared" si="5"/>
        <v>118369</v>
      </c>
      <c r="F57" s="5">
        <f t="shared" si="5"/>
        <v>148133</v>
      </c>
      <c r="G57" s="25"/>
      <c r="H57" s="25"/>
    </row>
    <row r="58" spans="1:8">
      <c r="A58" s="79" t="s">
        <v>7</v>
      </c>
      <c r="B58" s="13" t="s">
        <v>29</v>
      </c>
      <c r="C58" s="46">
        <v>183714</v>
      </c>
      <c r="D58" s="46">
        <v>230160</v>
      </c>
      <c r="E58" s="5">
        <f>ROUND(C58*(1+$B$5),0)</f>
        <v>190152</v>
      </c>
      <c r="F58" s="5">
        <f t="shared" si="5"/>
        <v>238226</v>
      </c>
      <c r="G58" s="25"/>
      <c r="H58" s="25"/>
    </row>
    <row r="59" spans="1:8">
      <c r="A59" s="7" t="s">
        <v>30</v>
      </c>
      <c r="B59" s="16" t="s">
        <v>29</v>
      </c>
      <c r="C59" s="15">
        <v>92227</v>
      </c>
      <c r="D59" s="15">
        <v>92227</v>
      </c>
      <c r="E59" s="14">
        <f t="shared" si="5"/>
        <v>95459</v>
      </c>
      <c r="F59" s="14">
        <f t="shared" si="5"/>
        <v>95459</v>
      </c>
      <c r="G59" s="25"/>
      <c r="H59" s="25"/>
    </row>
    <row r="62" spans="1:8">
      <c r="A62" s="84" t="s">
        <v>101</v>
      </c>
    </row>
    <row r="64" spans="1:8">
      <c r="A64" s="4" t="s">
        <v>2</v>
      </c>
      <c r="B64" s="4" t="s">
        <v>102</v>
      </c>
      <c r="C64" s="87" t="s">
        <v>104</v>
      </c>
      <c r="D64" s="88" t="s">
        <v>106</v>
      </c>
      <c r="E64" s="86"/>
      <c r="F64" s="86"/>
    </row>
    <row r="65" spans="1:6">
      <c r="A65" s="12" t="s">
        <v>7</v>
      </c>
      <c r="B65" s="12" t="s">
        <v>103</v>
      </c>
      <c r="C65" s="12">
        <v>16916</v>
      </c>
      <c r="D65" s="5">
        <f>ROUND(C65*(1+$B$5),0)</f>
        <v>17509</v>
      </c>
      <c r="E65" s="85"/>
      <c r="F65" s="85"/>
    </row>
  </sheetData>
  <mergeCells count="25">
    <mergeCell ref="C8:E8"/>
    <mergeCell ref="F8:H8"/>
    <mergeCell ref="C27:D27"/>
    <mergeCell ref="E27:F27"/>
    <mergeCell ref="A28:A29"/>
    <mergeCell ref="B28:B29"/>
    <mergeCell ref="C28:D29"/>
    <mergeCell ref="E28:F29"/>
    <mergeCell ref="C30:D30"/>
    <mergeCell ref="E30:F30"/>
    <mergeCell ref="C31:D31"/>
    <mergeCell ref="E31:F31"/>
    <mergeCell ref="C32:D32"/>
    <mergeCell ref="E32:F32"/>
    <mergeCell ref="A46:A48"/>
    <mergeCell ref="C53:D53"/>
    <mergeCell ref="E53:F53"/>
    <mergeCell ref="C33:D33"/>
    <mergeCell ref="E33:F33"/>
    <mergeCell ref="C40:E40"/>
    <mergeCell ref="F40:H40"/>
    <mergeCell ref="A41:A42"/>
    <mergeCell ref="B41:B42"/>
    <mergeCell ref="C41:E41"/>
    <mergeCell ref="F41:H41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>
      <selection activeCell="D4" sqref="D4"/>
    </sheetView>
  </sheetViews>
  <sheetFormatPr defaultRowHeight="14.25"/>
  <cols>
    <col min="1" max="1" width="26" style="1" bestFit="1" customWidth="1"/>
    <col min="2" max="2" width="11" style="1" customWidth="1"/>
    <col min="3" max="3" width="27.28515625" style="1" customWidth="1"/>
    <col min="4" max="4" width="20.7109375" style="1" customWidth="1"/>
    <col min="5" max="5" width="13.42578125" style="1" customWidth="1"/>
    <col min="6" max="6" width="14.85546875" style="1" customWidth="1"/>
    <col min="7" max="7" width="18.5703125" style="1" bestFit="1" customWidth="1"/>
    <col min="8" max="8" width="18.140625" style="1" customWidth="1"/>
    <col min="9" max="10" width="9.140625" style="1" customWidth="1"/>
    <col min="11" max="11" width="19.5703125" style="1" bestFit="1" customWidth="1"/>
    <col min="12" max="12" width="10" style="1" bestFit="1" customWidth="1"/>
    <col min="13" max="16384" width="9.140625" style="1"/>
  </cols>
  <sheetData>
    <row r="1" spans="1:12">
      <c r="A1" s="1" t="s">
        <v>31</v>
      </c>
      <c r="B1" s="2">
        <v>12290</v>
      </c>
    </row>
    <row r="2" spans="1:12">
      <c r="B2" s="3"/>
    </row>
    <row r="3" spans="1:12">
      <c r="A3" s="19">
        <v>42675</v>
      </c>
      <c r="B3" s="14">
        <v>13020</v>
      </c>
      <c r="C3" s="24"/>
      <c r="D3" s="25"/>
      <c r="E3" s="26"/>
      <c r="F3" s="23"/>
    </row>
    <row r="4" spans="1:12">
      <c r="A4" s="12" t="s">
        <v>0</v>
      </c>
      <c r="B4" s="17">
        <f>B3/B1-1</f>
        <v>5.9397884458909589E-2</v>
      </c>
      <c r="C4" s="27"/>
      <c r="D4" s="28"/>
      <c r="E4" s="27"/>
      <c r="F4" s="28"/>
    </row>
    <row r="5" spans="1:12">
      <c r="A5" s="117">
        <v>0.35</v>
      </c>
      <c r="B5" s="61">
        <f>IF(OR(B4&lt;-0.05,B4&gt;0.05),B4*$A$5,"NO")</f>
        <v>2.0789259560618355E-2</v>
      </c>
      <c r="C5" s="27"/>
      <c r="D5" s="29"/>
      <c r="E5" s="27"/>
      <c r="F5" s="29"/>
    </row>
    <row r="7" spans="1:12">
      <c r="A7" s="1" t="s">
        <v>1</v>
      </c>
    </row>
    <row r="8" spans="1:12">
      <c r="A8" s="4"/>
      <c r="B8" s="4"/>
      <c r="C8" s="94" t="s">
        <v>110</v>
      </c>
      <c r="D8" s="94"/>
      <c r="E8" s="94"/>
      <c r="F8" s="95" t="s">
        <v>111</v>
      </c>
      <c r="G8" s="95"/>
      <c r="H8" s="95"/>
    </row>
    <row r="9" spans="1:12" ht="28.5">
      <c r="A9" s="91" t="s">
        <v>2</v>
      </c>
      <c r="B9" s="91" t="s">
        <v>3</v>
      </c>
      <c r="C9" s="91" t="s">
        <v>4</v>
      </c>
      <c r="D9" s="91" t="s">
        <v>5</v>
      </c>
      <c r="E9" s="91" t="s">
        <v>6</v>
      </c>
      <c r="F9" s="92" t="s">
        <v>4</v>
      </c>
      <c r="G9" s="92" t="s">
        <v>5</v>
      </c>
      <c r="H9" s="92" t="s">
        <v>6</v>
      </c>
      <c r="K9" s="48" t="s">
        <v>41</v>
      </c>
      <c r="L9" s="47" t="s">
        <v>42</v>
      </c>
    </row>
    <row r="10" spans="1:12">
      <c r="A10" s="89" t="s">
        <v>7</v>
      </c>
      <c r="B10" s="89" t="s">
        <v>8</v>
      </c>
      <c r="C10" s="5">
        <v>242844</v>
      </c>
      <c r="D10" s="5">
        <v>218467.20000000001</v>
      </c>
      <c r="E10" s="5">
        <v>0</v>
      </c>
      <c r="F10" s="5">
        <f>ROUND(C10*(1+$B$5),1)</f>
        <v>247892.5</v>
      </c>
      <c r="G10" s="5">
        <f>ROUND(D10*(1+$B$5),1)</f>
        <v>223009</v>
      </c>
      <c r="H10" s="5">
        <f t="shared" ref="H10:H21" si="0">ROUND(E10*(1+$B$5),0)</f>
        <v>0</v>
      </c>
      <c r="K10" s="12" t="s">
        <v>43</v>
      </c>
      <c r="L10" s="5"/>
    </row>
    <row r="11" spans="1:12">
      <c r="A11" s="89" t="s">
        <v>7</v>
      </c>
      <c r="B11" s="89" t="s">
        <v>9</v>
      </c>
      <c r="C11" s="5">
        <v>256553.1</v>
      </c>
      <c r="D11" s="5">
        <v>190151.7</v>
      </c>
      <c r="E11" s="5">
        <v>255825.2</v>
      </c>
      <c r="F11" s="5">
        <f t="shared" ref="F11:G17" si="1">ROUND(C11*(1+$B$5),1)</f>
        <v>261886.6</v>
      </c>
      <c r="G11" s="5">
        <f t="shared" si="1"/>
        <v>194104.8</v>
      </c>
      <c r="H11" s="5">
        <f>ROUND(E11*(1+$B$5),1)</f>
        <v>261143.6</v>
      </c>
      <c r="K11" s="12" t="s">
        <v>44</v>
      </c>
      <c r="L11" s="5"/>
    </row>
    <row r="12" spans="1:12">
      <c r="A12" s="89" t="s">
        <v>7</v>
      </c>
      <c r="B12" s="89" t="s">
        <v>10</v>
      </c>
      <c r="C12" s="5">
        <v>238225.2</v>
      </c>
      <c r="D12" s="5">
        <v>190151.7</v>
      </c>
      <c r="E12" s="5">
        <v>244372</v>
      </c>
      <c r="F12" s="5">
        <f t="shared" si="1"/>
        <v>243177.7</v>
      </c>
      <c r="G12" s="5">
        <f t="shared" si="1"/>
        <v>194104.8</v>
      </c>
      <c r="H12" s="5">
        <f t="shared" si="0"/>
        <v>249452</v>
      </c>
      <c r="K12" s="12" t="s">
        <v>45</v>
      </c>
      <c r="L12" s="5"/>
    </row>
    <row r="13" spans="1:12">
      <c r="A13" s="89" t="s">
        <v>9</v>
      </c>
      <c r="B13" s="89" t="s">
        <v>8</v>
      </c>
      <c r="C13" s="5">
        <v>148135</v>
      </c>
      <c r="D13" s="5">
        <v>118368.7</v>
      </c>
      <c r="E13" s="5">
        <v>0</v>
      </c>
      <c r="F13" s="5">
        <f t="shared" si="1"/>
        <v>151214.6</v>
      </c>
      <c r="G13" s="5">
        <f t="shared" si="1"/>
        <v>120829.5</v>
      </c>
      <c r="H13" s="5">
        <f t="shared" si="0"/>
        <v>0</v>
      </c>
      <c r="K13" s="12" t="s">
        <v>46</v>
      </c>
      <c r="L13" s="5"/>
    </row>
    <row r="14" spans="1:12">
      <c r="A14" s="89" t="s">
        <v>9</v>
      </c>
      <c r="B14" s="89" t="s">
        <v>7</v>
      </c>
      <c r="C14" s="5">
        <v>256553.1</v>
      </c>
      <c r="D14" s="5">
        <v>190151.7</v>
      </c>
      <c r="E14" s="5">
        <v>255826</v>
      </c>
      <c r="F14" s="5">
        <f t="shared" si="1"/>
        <v>261886.6</v>
      </c>
      <c r="G14" s="5">
        <f t="shared" si="1"/>
        <v>194104.8</v>
      </c>
      <c r="H14" s="5">
        <f t="shared" si="0"/>
        <v>261144</v>
      </c>
      <c r="K14" s="12" t="s">
        <v>47</v>
      </c>
      <c r="L14" s="5"/>
    </row>
    <row r="15" spans="1:12">
      <c r="A15" s="89" t="s">
        <v>9</v>
      </c>
      <c r="B15" s="89" t="s">
        <v>10</v>
      </c>
      <c r="C15" s="5">
        <v>89777.600000000006</v>
      </c>
      <c r="D15" s="5">
        <v>73311</v>
      </c>
      <c r="E15" s="5">
        <v>0</v>
      </c>
      <c r="F15" s="5">
        <f t="shared" si="1"/>
        <v>91644</v>
      </c>
      <c r="G15" s="5">
        <f t="shared" si="1"/>
        <v>74835.100000000006</v>
      </c>
      <c r="H15" s="5">
        <f t="shared" si="0"/>
        <v>0</v>
      </c>
      <c r="K15" s="12" t="s">
        <v>48</v>
      </c>
      <c r="L15" s="5"/>
    </row>
    <row r="16" spans="1:12">
      <c r="A16" s="89" t="s">
        <v>10</v>
      </c>
      <c r="B16" s="89" t="s">
        <v>9</v>
      </c>
      <c r="C16" s="5">
        <v>89777.600000000006</v>
      </c>
      <c r="D16" s="5">
        <v>73311</v>
      </c>
      <c r="E16" s="5">
        <v>0</v>
      </c>
      <c r="F16" s="5">
        <f t="shared" si="1"/>
        <v>91644</v>
      </c>
      <c r="G16" s="5">
        <f t="shared" si="1"/>
        <v>74835.100000000006</v>
      </c>
      <c r="H16" s="5">
        <f t="shared" si="0"/>
        <v>0</v>
      </c>
      <c r="K16" s="12" t="s">
        <v>49</v>
      </c>
      <c r="L16" s="5"/>
    </row>
    <row r="17" spans="1:12">
      <c r="A17" s="89" t="s">
        <v>10</v>
      </c>
      <c r="B17" s="89" t="s">
        <v>7</v>
      </c>
      <c r="C17" s="5">
        <v>238225.2</v>
      </c>
      <c r="D17" s="5">
        <v>190151.7</v>
      </c>
      <c r="E17" s="5">
        <v>244372</v>
      </c>
      <c r="F17" s="5">
        <f t="shared" si="1"/>
        <v>243177.7</v>
      </c>
      <c r="G17" s="5">
        <f t="shared" si="1"/>
        <v>194104.8</v>
      </c>
      <c r="H17" s="5">
        <f t="shared" si="0"/>
        <v>249452</v>
      </c>
      <c r="K17" s="12" t="s">
        <v>50</v>
      </c>
      <c r="L17" s="5"/>
    </row>
    <row r="18" spans="1:12">
      <c r="A18" s="67" t="s">
        <v>11</v>
      </c>
      <c r="B18" s="67" t="s">
        <v>9</v>
      </c>
      <c r="C18" s="68">
        <v>98054.1</v>
      </c>
      <c r="D18" s="68">
        <v>88248.5</v>
      </c>
      <c r="E18" s="68">
        <v>0</v>
      </c>
      <c r="F18" s="68">
        <f>ROUND(C18*(1+$B$5),1)</f>
        <v>100092.6</v>
      </c>
      <c r="G18" s="68">
        <f>ROUND(D18*(1+$B$5),1)</f>
        <v>90083.1</v>
      </c>
      <c r="H18" s="68">
        <f t="shared" si="0"/>
        <v>0</v>
      </c>
      <c r="K18" s="12" t="s">
        <v>51</v>
      </c>
      <c r="L18" s="5"/>
    </row>
    <row r="19" spans="1:12">
      <c r="A19" s="67" t="s">
        <v>11</v>
      </c>
      <c r="B19" s="67" t="s">
        <v>7</v>
      </c>
      <c r="C19" s="68">
        <v>256588.9</v>
      </c>
      <c r="D19" s="68">
        <v>205270.1</v>
      </c>
      <c r="E19" s="68">
        <v>0</v>
      </c>
      <c r="F19" s="68">
        <f t="shared" ref="F19:G24" si="2">ROUND(C19*(1+$B$5),1)</f>
        <v>261923.20000000001</v>
      </c>
      <c r="G19" s="68">
        <f t="shared" si="2"/>
        <v>209537.5</v>
      </c>
      <c r="H19" s="68">
        <f t="shared" si="0"/>
        <v>0</v>
      </c>
      <c r="K19" s="12" t="s">
        <v>52</v>
      </c>
      <c r="L19" s="5"/>
    </row>
    <row r="20" spans="1:12">
      <c r="A20" s="67" t="s">
        <v>11</v>
      </c>
      <c r="B20" s="67" t="s">
        <v>8</v>
      </c>
      <c r="C20" s="68">
        <v>174115.20000000001</v>
      </c>
      <c r="D20" s="68">
        <v>138985.20000000001</v>
      </c>
      <c r="E20" s="68">
        <v>0</v>
      </c>
      <c r="F20" s="68">
        <f t="shared" si="2"/>
        <v>177734.9</v>
      </c>
      <c r="G20" s="83">
        <f t="shared" si="2"/>
        <v>141874.6</v>
      </c>
      <c r="H20" s="68">
        <f t="shared" si="0"/>
        <v>0</v>
      </c>
      <c r="K20" s="12" t="s">
        <v>53</v>
      </c>
      <c r="L20" s="5"/>
    </row>
    <row r="21" spans="1:12">
      <c r="A21" s="67" t="s">
        <v>11</v>
      </c>
      <c r="B21" s="67" t="s">
        <v>10</v>
      </c>
      <c r="C21" s="68">
        <v>137458.4</v>
      </c>
      <c r="D21" s="68">
        <v>109966.9</v>
      </c>
      <c r="E21" s="68">
        <v>0</v>
      </c>
      <c r="F21" s="68">
        <f t="shared" si="2"/>
        <v>140316.1</v>
      </c>
      <c r="G21" s="68">
        <f t="shared" si="2"/>
        <v>112253</v>
      </c>
      <c r="H21" s="68">
        <f t="shared" si="0"/>
        <v>0</v>
      </c>
      <c r="K21" s="12" t="s">
        <v>54</v>
      </c>
      <c r="L21" s="5"/>
    </row>
    <row r="22" spans="1:12">
      <c r="A22" s="67" t="s">
        <v>99</v>
      </c>
      <c r="B22" s="67" t="s">
        <v>7</v>
      </c>
      <c r="C22" s="68">
        <v>0</v>
      </c>
      <c r="D22" s="68">
        <v>190152.1</v>
      </c>
      <c r="E22" s="68"/>
      <c r="F22" s="68">
        <f t="shared" si="2"/>
        <v>0</v>
      </c>
      <c r="G22" s="68">
        <f t="shared" si="2"/>
        <v>194105.2</v>
      </c>
      <c r="H22" s="68"/>
      <c r="K22" s="12" t="s">
        <v>87</v>
      </c>
      <c r="L22" s="5"/>
    </row>
    <row r="23" spans="1:12">
      <c r="A23" s="67" t="s">
        <v>100</v>
      </c>
      <c r="B23" s="67" t="s">
        <v>7</v>
      </c>
      <c r="C23" s="68">
        <v>238225.8</v>
      </c>
      <c r="D23" s="68">
        <v>189270</v>
      </c>
      <c r="E23" s="68"/>
      <c r="F23" s="68">
        <f t="shared" si="2"/>
        <v>243178.3</v>
      </c>
      <c r="G23" s="68">
        <f t="shared" si="2"/>
        <v>193204.8</v>
      </c>
      <c r="H23" s="68"/>
      <c r="K23" s="12" t="s">
        <v>107</v>
      </c>
      <c r="L23" s="5"/>
    </row>
    <row r="24" spans="1:12">
      <c r="A24" s="67" t="s">
        <v>7</v>
      </c>
      <c r="B24" s="67" t="s">
        <v>100</v>
      </c>
      <c r="C24" s="68">
        <v>238225.8</v>
      </c>
      <c r="D24" s="68">
        <v>189270</v>
      </c>
      <c r="E24" s="68"/>
      <c r="F24" s="68">
        <f t="shared" si="2"/>
        <v>243178.3</v>
      </c>
      <c r="G24" s="68">
        <f t="shared" si="2"/>
        <v>193204.8</v>
      </c>
      <c r="H24" s="68"/>
      <c r="K24" s="12" t="s">
        <v>108</v>
      </c>
      <c r="L24" s="5"/>
    </row>
    <row r="25" spans="1:12">
      <c r="K25" s="12" t="s">
        <v>55</v>
      </c>
      <c r="L25" s="5"/>
    </row>
    <row r="26" spans="1:12">
      <c r="A26" s="11" t="s">
        <v>12</v>
      </c>
      <c r="K26" s="12" t="s">
        <v>109</v>
      </c>
      <c r="L26" s="5"/>
    </row>
    <row r="27" spans="1:12">
      <c r="A27" s="4"/>
      <c r="B27" s="4"/>
      <c r="C27" s="94" t="s">
        <v>110</v>
      </c>
      <c r="D27" s="94"/>
      <c r="E27" s="95" t="s">
        <v>112</v>
      </c>
      <c r="F27" s="95"/>
      <c r="K27" s="12" t="s">
        <v>80</v>
      </c>
      <c r="L27" s="5"/>
    </row>
    <row r="28" spans="1:12">
      <c r="A28" s="108" t="s">
        <v>2</v>
      </c>
      <c r="B28" s="108" t="s">
        <v>3</v>
      </c>
      <c r="C28" s="108" t="s">
        <v>13</v>
      </c>
      <c r="D28" s="108"/>
      <c r="E28" s="109" t="s">
        <v>13</v>
      </c>
      <c r="F28" s="109"/>
      <c r="K28" s="12" t="s">
        <v>81</v>
      </c>
      <c r="L28" s="5"/>
    </row>
    <row r="29" spans="1:12">
      <c r="A29" s="108"/>
      <c r="B29" s="108"/>
      <c r="C29" s="108"/>
      <c r="D29" s="108"/>
      <c r="E29" s="109"/>
      <c r="F29" s="109"/>
      <c r="K29" s="12" t="s">
        <v>82</v>
      </c>
      <c r="L29" s="5"/>
    </row>
    <row r="30" spans="1:12">
      <c r="A30" s="89" t="s">
        <v>14</v>
      </c>
      <c r="B30" s="89" t="s">
        <v>9</v>
      </c>
      <c r="C30" s="96">
        <v>95458.3</v>
      </c>
      <c r="D30" s="96"/>
      <c r="E30" s="96">
        <f>ROUND(C30*(1+$B$5),1)</f>
        <v>97442.8</v>
      </c>
      <c r="F30" s="96"/>
      <c r="K30" s="12" t="s">
        <v>83</v>
      </c>
      <c r="L30" s="5"/>
    </row>
    <row r="31" spans="1:12">
      <c r="A31" s="89" t="s">
        <v>14</v>
      </c>
      <c r="B31" s="89" t="s">
        <v>10</v>
      </c>
      <c r="C31" s="96">
        <v>91639</v>
      </c>
      <c r="D31" s="96"/>
      <c r="E31" s="96">
        <f t="shared" ref="E31:E33" si="3">ROUND(C31*(1+$B$5),1)</f>
        <v>93544.1</v>
      </c>
      <c r="F31" s="96"/>
      <c r="K31" s="12" t="s">
        <v>84</v>
      </c>
      <c r="L31" s="5"/>
    </row>
    <row r="32" spans="1:12">
      <c r="A32" s="89" t="s">
        <v>14</v>
      </c>
      <c r="B32" s="89" t="s">
        <v>8</v>
      </c>
      <c r="C32" s="96">
        <v>137458.4</v>
      </c>
      <c r="D32" s="96"/>
      <c r="E32" s="96">
        <f t="shared" si="3"/>
        <v>140316.1</v>
      </c>
      <c r="F32" s="96"/>
      <c r="K32" s="12" t="s">
        <v>86</v>
      </c>
      <c r="L32" s="5"/>
    </row>
    <row r="33" spans="1:12">
      <c r="A33" s="89" t="s">
        <v>14</v>
      </c>
      <c r="B33" s="89" t="s">
        <v>7</v>
      </c>
      <c r="C33" s="96">
        <v>238225.2</v>
      </c>
      <c r="D33" s="96"/>
      <c r="E33" s="96">
        <f t="shared" si="3"/>
        <v>243177.7</v>
      </c>
      <c r="F33" s="96"/>
      <c r="K33" s="12" t="s">
        <v>88</v>
      </c>
      <c r="L33" s="5"/>
    </row>
    <row r="34" spans="1:12">
      <c r="A34" s="55"/>
      <c r="B34" s="55"/>
      <c r="C34" s="56"/>
      <c r="D34" s="56"/>
      <c r="E34" s="56"/>
      <c r="F34" s="56"/>
      <c r="K34" s="12" t="s">
        <v>95</v>
      </c>
      <c r="L34" s="5"/>
    </row>
    <row r="35" spans="1:12">
      <c r="A35" s="55"/>
      <c r="B35" s="55"/>
      <c r="C35" s="56"/>
      <c r="D35" s="56"/>
      <c r="E35" s="56"/>
      <c r="F35" s="56"/>
      <c r="K35" s="12" t="s">
        <v>62</v>
      </c>
      <c r="L35" s="5"/>
    </row>
    <row r="36" spans="1:12">
      <c r="A36" s="55"/>
      <c r="B36" s="55"/>
      <c r="C36" s="56"/>
      <c r="D36" s="56"/>
      <c r="E36" s="56"/>
      <c r="F36" s="56"/>
      <c r="K36" s="12" t="s">
        <v>63</v>
      </c>
      <c r="L36" s="5"/>
    </row>
    <row r="37" spans="1:12">
      <c r="K37" s="12" t="s">
        <v>64</v>
      </c>
      <c r="L37" s="5"/>
    </row>
    <row r="38" spans="1:12">
      <c r="K38" s="12" t="s">
        <v>65</v>
      </c>
      <c r="L38" s="5"/>
    </row>
    <row r="39" spans="1:12">
      <c r="A39" s="10" t="s">
        <v>15</v>
      </c>
      <c r="B39" s="1" t="s">
        <v>16</v>
      </c>
      <c r="K39" s="12" t="s">
        <v>85</v>
      </c>
      <c r="L39" s="5"/>
    </row>
    <row r="40" spans="1:12">
      <c r="A40" s="4"/>
      <c r="B40" s="4"/>
      <c r="C40" s="94" t="s">
        <v>110</v>
      </c>
      <c r="D40" s="94"/>
      <c r="E40" s="94"/>
      <c r="F40" s="95" t="s">
        <v>111</v>
      </c>
      <c r="G40" s="95"/>
      <c r="H40" s="95"/>
      <c r="K40" s="12" t="s">
        <v>56</v>
      </c>
      <c r="L40" s="5"/>
    </row>
    <row r="41" spans="1:12">
      <c r="A41" s="102" t="s">
        <v>2</v>
      </c>
      <c r="B41" s="102" t="s">
        <v>3</v>
      </c>
      <c r="C41" s="103" t="s">
        <v>17</v>
      </c>
      <c r="D41" s="104"/>
      <c r="E41" s="105"/>
      <c r="F41" s="106" t="s">
        <v>17</v>
      </c>
      <c r="G41" s="107"/>
      <c r="H41" s="107"/>
      <c r="K41" s="12"/>
    </row>
    <row r="42" spans="1:12">
      <c r="A42" s="102"/>
      <c r="B42" s="102"/>
      <c r="C42" s="90" t="s">
        <v>18</v>
      </c>
      <c r="D42" s="90" t="s">
        <v>32</v>
      </c>
      <c r="E42" s="90" t="s">
        <v>33</v>
      </c>
      <c r="F42" s="21" t="s">
        <v>18</v>
      </c>
      <c r="G42" s="21" t="s">
        <v>32</v>
      </c>
      <c r="H42" s="21" t="s">
        <v>33</v>
      </c>
    </row>
    <row r="43" spans="1:12">
      <c r="A43" s="89" t="s">
        <v>19</v>
      </c>
      <c r="B43" s="89" t="s">
        <v>20</v>
      </c>
      <c r="C43" s="30">
        <v>365771</v>
      </c>
      <c r="D43" s="30">
        <v>373720</v>
      </c>
      <c r="E43" s="30">
        <v>305338</v>
      </c>
      <c r="F43" s="35">
        <f>ROUND(C43*(1+$B$5),0)</f>
        <v>373375</v>
      </c>
      <c r="G43" s="30">
        <f>ROUND(D43*(1+$B$5),0)</f>
        <v>381489</v>
      </c>
      <c r="H43" s="30">
        <f>ROUND(E43*(1+$B$5),0)</f>
        <v>311686</v>
      </c>
    </row>
    <row r="44" spans="1:12">
      <c r="A44" s="89" t="s">
        <v>21</v>
      </c>
      <c r="B44" s="89" t="s">
        <v>20</v>
      </c>
      <c r="C44" s="30">
        <v>349866.9</v>
      </c>
      <c r="D44" s="30">
        <v>357819</v>
      </c>
      <c r="E44" s="30">
        <v>305338</v>
      </c>
      <c r="F44" s="35">
        <f>ROUND(C44*(1+$B$5),1)</f>
        <v>357140.4</v>
      </c>
      <c r="G44" s="30">
        <f t="shared" ref="F44:H48" si="4">ROUND(D44*(1+$B$5),0)</f>
        <v>365258</v>
      </c>
      <c r="H44" s="30">
        <f t="shared" si="4"/>
        <v>311686</v>
      </c>
    </row>
    <row r="45" spans="1:12">
      <c r="A45" s="89" t="s">
        <v>22</v>
      </c>
      <c r="B45" s="89" t="s">
        <v>20</v>
      </c>
      <c r="C45" s="31">
        <v>0</v>
      </c>
      <c r="D45" s="30">
        <v>397574</v>
      </c>
      <c r="E45" s="30">
        <v>305338</v>
      </c>
      <c r="F45" s="35">
        <f t="shared" si="4"/>
        <v>0</v>
      </c>
      <c r="G45" s="30">
        <f t="shared" si="4"/>
        <v>405839</v>
      </c>
      <c r="H45" s="30">
        <f t="shared" si="4"/>
        <v>311686</v>
      </c>
    </row>
    <row r="46" spans="1:12">
      <c r="A46" s="93" t="s">
        <v>20</v>
      </c>
      <c r="B46" s="89" t="s">
        <v>19</v>
      </c>
      <c r="C46" s="30">
        <v>365771</v>
      </c>
      <c r="D46" s="30">
        <v>373720</v>
      </c>
      <c r="E46" s="30">
        <v>305338</v>
      </c>
      <c r="F46" s="35">
        <f t="shared" si="4"/>
        <v>373375</v>
      </c>
      <c r="G46" s="30">
        <f t="shared" si="4"/>
        <v>381489</v>
      </c>
      <c r="H46" s="30">
        <f t="shared" si="4"/>
        <v>311686</v>
      </c>
    </row>
    <row r="47" spans="1:12">
      <c r="A47" s="93"/>
      <c r="B47" s="89" t="s">
        <v>21</v>
      </c>
      <c r="C47" s="30">
        <v>349866</v>
      </c>
      <c r="D47" s="30">
        <v>357819</v>
      </c>
      <c r="E47" s="30">
        <v>305338</v>
      </c>
      <c r="F47" s="35">
        <f t="shared" si="4"/>
        <v>357139</v>
      </c>
      <c r="G47" s="30">
        <f t="shared" si="4"/>
        <v>365258</v>
      </c>
      <c r="H47" s="30">
        <f t="shared" si="4"/>
        <v>311686</v>
      </c>
    </row>
    <row r="48" spans="1:12">
      <c r="A48" s="93"/>
      <c r="B48" s="89" t="s">
        <v>23</v>
      </c>
      <c r="C48" s="31">
        <v>0</v>
      </c>
      <c r="D48" s="30">
        <v>421430</v>
      </c>
      <c r="E48" s="30">
        <v>305338</v>
      </c>
      <c r="F48" s="35">
        <f t="shared" si="4"/>
        <v>0</v>
      </c>
      <c r="G48" s="30">
        <f t="shared" si="4"/>
        <v>430191</v>
      </c>
      <c r="H48" s="30">
        <f t="shared" si="4"/>
        <v>311686</v>
      </c>
    </row>
    <row r="51" spans="1:8">
      <c r="A51" s="6" t="s">
        <v>24</v>
      </c>
    </row>
    <row r="53" spans="1:8">
      <c r="A53" s="4"/>
      <c r="B53" s="4"/>
      <c r="C53" s="94" t="s">
        <v>110</v>
      </c>
      <c r="D53" s="94"/>
      <c r="E53" s="95" t="s">
        <v>112</v>
      </c>
      <c r="F53" s="95"/>
      <c r="G53" s="32"/>
      <c r="H53" s="32"/>
    </row>
    <row r="54" spans="1:8" ht="28.5">
      <c r="A54" s="8" t="s">
        <v>25</v>
      </c>
      <c r="B54" s="8" t="s">
        <v>26</v>
      </c>
      <c r="C54" s="8" t="s">
        <v>27</v>
      </c>
      <c r="D54" s="8" t="s">
        <v>28</v>
      </c>
      <c r="E54" s="9" t="s">
        <v>27</v>
      </c>
      <c r="F54" s="9" t="s">
        <v>28</v>
      </c>
      <c r="G54" s="36"/>
      <c r="H54" s="36"/>
    </row>
    <row r="55" spans="1:8">
      <c r="A55" s="89" t="s">
        <v>9</v>
      </c>
      <c r="B55" s="13" t="s">
        <v>29</v>
      </c>
      <c r="C55" s="46">
        <v>24437</v>
      </c>
      <c r="D55" s="46">
        <v>30546</v>
      </c>
      <c r="E55" s="5">
        <f>ROUND(C55*(1+$B$5),0)</f>
        <v>24945</v>
      </c>
      <c r="F55" s="5">
        <f>ROUND(D55*(1+$B$5),0)</f>
        <v>31181</v>
      </c>
      <c r="G55" s="25"/>
      <c r="H55" s="25"/>
    </row>
    <row r="56" spans="1:8">
      <c r="A56" s="89" t="s">
        <v>10</v>
      </c>
      <c r="B56" s="13" t="s">
        <v>29</v>
      </c>
      <c r="C56" s="46">
        <v>73310</v>
      </c>
      <c r="D56" s="46">
        <v>89778</v>
      </c>
      <c r="E56" s="5">
        <f t="shared" ref="E56:F59" si="5">ROUND(C56*(1+$B$5),0)</f>
        <v>74834</v>
      </c>
      <c r="F56" s="5">
        <f t="shared" si="5"/>
        <v>91644</v>
      </c>
      <c r="G56" s="25"/>
      <c r="H56" s="25"/>
    </row>
    <row r="57" spans="1:8">
      <c r="A57" s="89" t="s">
        <v>8</v>
      </c>
      <c r="B57" s="13" t="s">
        <v>29</v>
      </c>
      <c r="C57" s="46">
        <v>118369</v>
      </c>
      <c r="D57" s="46">
        <v>148133</v>
      </c>
      <c r="E57" s="5">
        <f t="shared" si="5"/>
        <v>120830</v>
      </c>
      <c r="F57" s="5">
        <f t="shared" si="5"/>
        <v>151213</v>
      </c>
      <c r="G57" s="25"/>
      <c r="H57" s="25"/>
    </row>
    <row r="58" spans="1:8">
      <c r="A58" s="89" t="s">
        <v>7</v>
      </c>
      <c r="B58" s="13" t="s">
        <v>29</v>
      </c>
      <c r="C58" s="46">
        <v>190152</v>
      </c>
      <c r="D58" s="46">
        <v>238226</v>
      </c>
      <c r="E58" s="5">
        <f>ROUND(C58*(1+$B$5),0)</f>
        <v>194105</v>
      </c>
      <c r="F58" s="5">
        <f t="shared" si="5"/>
        <v>243179</v>
      </c>
      <c r="G58" s="25"/>
      <c r="H58" s="25"/>
    </row>
    <row r="59" spans="1:8">
      <c r="A59" s="7" t="s">
        <v>30</v>
      </c>
      <c r="B59" s="16" t="s">
        <v>29</v>
      </c>
      <c r="C59" s="15">
        <v>95459</v>
      </c>
      <c r="D59" s="15">
        <v>95459</v>
      </c>
      <c r="E59" s="14">
        <f t="shared" si="5"/>
        <v>97444</v>
      </c>
      <c r="F59" s="14">
        <f t="shared" si="5"/>
        <v>97444</v>
      </c>
      <c r="G59" s="25"/>
      <c r="H59" s="25"/>
    </row>
    <row r="62" spans="1:8">
      <c r="A62" s="84" t="s">
        <v>101</v>
      </c>
    </row>
    <row r="64" spans="1:8">
      <c r="A64" s="4" t="s">
        <v>2</v>
      </c>
      <c r="B64" s="4" t="s">
        <v>102</v>
      </c>
      <c r="C64" s="87" t="s">
        <v>110</v>
      </c>
      <c r="D64" s="88" t="s">
        <v>112</v>
      </c>
      <c r="E64" s="86"/>
      <c r="F64" s="86"/>
    </row>
    <row r="65" spans="1:6">
      <c r="A65" s="12" t="s">
        <v>7</v>
      </c>
      <c r="B65" s="12" t="s">
        <v>103</v>
      </c>
      <c r="C65" s="5">
        <v>17509</v>
      </c>
      <c r="D65" s="5">
        <f>ROUND(C65*(1+$B$5),0)</f>
        <v>17873</v>
      </c>
      <c r="E65" s="85"/>
      <c r="F65" s="85"/>
    </row>
  </sheetData>
  <mergeCells count="25">
    <mergeCell ref="C8:E8"/>
    <mergeCell ref="F8:H8"/>
    <mergeCell ref="C27:D27"/>
    <mergeCell ref="E27:F27"/>
    <mergeCell ref="A28:A29"/>
    <mergeCell ref="B28:B29"/>
    <mergeCell ref="C28:D29"/>
    <mergeCell ref="E28:F29"/>
    <mergeCell ref="C30:D30"/>
    <mergeCell ref="E30:F30"/>
    <mergeCell ref="C31:D31"/>
    <mergeCell ref="E31:F31"/>
    <mergeCell ref="C32:D32"/>
    <mergeCell ref="E32:F32"/>
    <mergeCell ref="A46:A48"/>
    <mergeCell ref="C53:D53"/>
    <mergeCell ref="E53:F53"/>
    <mergeCell ref="C33:D33"/>
    <mergeCell ref="E33:F33"/>
    <mergeCell ref="C40:E40"/>
    <mergeCell ref="F40:H40"/>
    <mergeCell ref="A41:A42"/>
    <mergeCell ref="B41:B42"/>
    <mergeCell ref="C41:E41"/>
    <mergeCell ref="F41:H4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05</vt:lpstr>
      <vt:lpstr>06</vt:lpstr>
      <vt:lpstr>07</vt:lpstr>
      <vt:lpstr>11</vt:lpstr>
    </vt:vector>
  </TitlesOfParts>
  <Company>DHL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Dang (DHL VN)</dc:creator>
  <cp:lastModifiedBy>ASUS</cp:lastModifiedBy>
  <cp:lastPrinted>2016-05-28T04:24:58Z</cp:lastPrinted>
  <dcterms:created xsi:type="dcterms:W3CDTF">2014-12-15T07:58:18Z</dcterms:created>
  <dcterms:modified xsi:type="dcterms:W3CDTF">2016-11-10T01:56:24Z</dcterms:modified>
</cp:coreProperties>
</file>