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 codeName="ThisWorkbook"/>
  <xr:revisionPtr revIDLastSave="0" documentId="13_ncr:11_{473517E1-4E56-4F16-96FA-E73DB7CCBBF8}" xr6:coauthVersionLast="45" xr6:coauthVersionMax="45" xr10:uidLastSave="{00000000-0000-0000-0000-000000000000}"/>
  <bookViews>
    <workbookView xWindow="-98" yWindow="-98" windowWidth="19396" windowHeight="11746" activeTab="2" xr2:uid="{00000000-000D-0000-FFFF-FFFF00000000}"/>
  </bookViews>
  <sheets>
    <sheet name="每日计划" sheetId="4" r:id="rId1"/>
    <sheet name="活动规划" sheetId="3" r:id="rId2"/>
    <sheet name="时间间隔" sheetId="2" r:id="rId3"/>
  </sheets>
  <definedNames>
    <definedName name="BigNum">9.99E+307</definedName>
    <definedName name="BigStr">REPT("整",255)</definedName>
    <definedName name="ColumnTitle2">EventScheduler[[#Headers],[日期]]</definedName>
    <definedName name="ColumnTitle3">时间_1[[#Headers],[时间]]</definedName>
    <definedName name="DateVal">IFERROR(每日计划!$F$2,"")</definedName>
    <definedName name="DayVal">每日计划!$C$17</definedName>
    <definedName name="LookUpDateAndTime">EventScheduler[日期]&amp;EventScheduler[时间]</definedName>
    <definedName name="MinuteInterval">--LEFT(MinuteText,2)</definedName>
    <definedName name="MinuteText">时间间隔!$C$6</definedName>
    <definedName name="MonthName">每日计划!$C$15</definedName>
    <definedName name="MonthNumber">IF(MonthName="",MONTH(TODAY()),MonthName)</definedName>
    <definedName name="ReportDay">IF(DayVal="",DAY(TODAY()),每日计划!$C$17)</definedName>
    <definedName name="ReportMonth">IF(MonthName="",TEXT(MONTH(TODAY()),"m月"),MonthName)</definedName>
    <definedName name="ReportYear">IF(年份="",YEAR(TODAY()),年份)</definedName>
    <definedName name="ScheduleHighlight">每日计划!$B$26</definedName>
    <definedName name="TimesList">时间_1[时间]</definedName>
    <definedName name="Title1">每日计划!$E$2</definedName>
    <definedName name="结束时间">时间间隔!$C$8</definedName>
    <definedName name="开始时间">时间间隔!$C$4</definedName>
    <definedName name="年份">每日计划!$C$13</definedName>
    <definedName name="增量">TIME(0,MinuteInterval,0)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4" l="1"/>
  <c r="E3" i="2" l="1"/>
  <c r="E4" i="2" s="1"/>
  <c r="E5" i="2" s="1"/>
  <c r="E15" i="3"/>
  <c r="E14" i="3"/>
  <c r="E13" i="3"/>
  <c r="E12" i="3"/>
  <c r="E11" i="3"/>
  <c r="E10" i="3"/>
  <c r="E9" i="3"/>
  <c r="E8" i="3"/>
  <c r="E7" i="3"/>
  <c r="E6" i="3"/>
  <c r="E5" i="3"/>
  <c r="E4" i="3"/>
  <c r="E3" i="3"/>
  <c r="E3" i="4"/>
  <c r="H15" i="3" l="1"/>
  <c r="H3" i="3"/>
  <c r="H4" i="3"/>
  <c r="H5" i="3"/>
  <c r="E6" i="2"/>
  <c r="E5" i="4"/>
  <c r="F5" i="4" s="1"/>
  <c r="H6" i="3"/>
  <c r="B6" i="3"/>
  <c r="H34" i="4"/>
  <c r="B2" i="3"/>
  <c r="H32" i="4"/>
  <c r="H29" i="4"/>
  <c r="H26" i="4"/>
  <c r="H22" i="4"/>
  <c r="H18" i="4"/>
  <c r="H15" i="4"/>
  <c r="H10" i="4"/>
  <c r="B7" i="4"/>
  <c r="H4" i="4"/>
  <c r="F3" i="4"/>
  <c r="B2" i="4"/>
  <c r="B8" i="3"/>
  <c r="H31" i="4"/>
  <c r="H27" i="4"/>
  <c r="H24" i="4"/>
  <c r="H21" i="4"/>
  <c r="H3" i="4"/>
  <c r="H9" i="4"/>
  <c r="H16" i="4"/>
  <c r="H6" i="4"/>
  <c r="H12" i="4"/>
  <c r="H8" i="3"/>
  <c r="H9" i="3"/>
  <c r="H10" i="3"/>
  <c r="H11" i="3"/>
  <c r="H12" i="3"/>
  <c r="H13" i="3"/>
  <c r="H14" i="3"/>
  <c r="E4" i="4"/>
  <c r="F4" i="4" s="1"/>
  <c r="H7" i="3"/>
  <c r="E7" i="2" l="1"/>
  <c r="E6" i="4"/>
  <c r="F6" i="4" s="1"/>
  <c r="J30" i="4"/>
  <c r="J29" i="4"/>
  <c r="I28" i="4"/>
  <c r="I27" i="4"/>
  <c r="J26" i="4"/>
  <c r="I30" i="4"/>
  <c r="J28" i="4"/>
  <c r="J27" i="4"/>
  <c r="I29" i="4"/>
  <c r="I26" i="4"/>
  <c r="J8" i="4"/>
  <c r="J7" i="4"/>
  <c r="I6" i="4"/>
  <c r="J5" i="4"/>
  <c r="J4" i="4"/>
  <c r="I3" i="4"/>
  <c r="I5" i="4"/>
  <c r="I4" i="4"/>
  <c r="J3" i="4"/>
  <c r="I8" i="4"/>
  <c r="I7" i="4"/>
  <c r="J6" i="4"/>
  <c r="I14" i="4"/>
  <c r="I13" i="4"/>
  <c r="I12" i="4"/>
  <c r="J11" i="4"/>
  <c r="J10" i="4"/>
  <c r="I9" i="4"/>
  <c r="I11" i="4"/>
  <c r="I10" i="4"/>
  <c r="J9" i="4"/>
  <c r="J14" i="4"/>
  <c r="J13" i="4"/>
  <c r="J12" i="4"/>
  <c r="I25" i="4"/>
  <c r="I24" i="4"/>
  <c r="J23" i="4"/>
  <c r="J22" i="4"/>
  <c r="I21" i="4"/>
  <c r="J24" i="4"/>
  <c r="I23" i="4"/>
  <c r="I22" i="4"/>
  <c r="J21" i="4"/>
  <c r="J25" i="4"/>
  <c r="J20" i="4"/>
  <c r="J19" i="4"/>
  <c r="J18" i="4"/>
  <c r="I17" i="4"/>
  <c r="I16" i="4"/>
  <c r="J15" i="4"/>
  <c r="I20" i="4"/>
  <c r="I19" i="4"/>
  <c r="I18" i="4"/>
  <c r="J17" i="4"/>
  <c r="J16" i="4"/>
  <c r="I15" i="4"/>
  <c r="J35" i="4"/>
  <c r="J34" i="4"/>
  <c r="I33" i="4"/>
  <c r="J32" i="4"/>
  <c r="I31" i="4"/>
  <c r="I35" i="4"/>
  <c r="I34" i="4"/>
  <c r="J33" i="4"/>
  <c r="I32" i="4"/>
  <c r="J31" i="4"/>
  <c r="E8" i="2" l="1"/>
  <c r="E7" i="4"/>
  <c r="F7" i="4" s="1"/>
  <c r="E9" i="2" l="1"/>
  <c r="E8" i="4"/>
  <c r="F8" i="4" s="1"/>
  <c r="E10" i="2" l="1"/>
  <c r="E9" i="4"/>
  <c r="F9" i="4" s="1"/>
  <c r="E10" i="4" l="1"/>
  <c r="F10" i="4" s="1"/>
  <c r="E11" i="2"/>
  <c r="E12" i="2" l="1"/>
  <c r="E11" i="4"/>
  <c r="F11" i="4" s="1"/>
  <c r="E13" i="2" l="1"/>
  <c r="E12" i="4"/>
  <c r="F12" i="4" s="1"/>
  <c r="E14" i="2" l="1"/>
  <c r="E13" i="4"/>
  <c r="F13" i="4" s="1"/>
  <c r="E15" i="2" l="1"/>
  <c r="E14" i="4"/>
  <c r="F14" i="4" s="1"/>
  <c r="E16" i="2" l="1"/>
  <c r="E15" i="4"/>
  <c r="F15" i="4" s="1"/>
  <c r="E17" i="2" l="1"/>
  <c r="E16" i="4"/>
  <c r="F16" i="4" s="1"/>
  <c r="E18" i="2" l="1"/>
  <c r="E17" i="4"/>
  <c r="F17" i="4" s="1"/>
  <c r="E19" i="2" l="1"/>
  <c r="E18" i="4"/>
  <c r="F18" i="4" s="1"/>
  <c r="E20" i="2" l="1"/>
  <c r="E19" i="4"/>
  <c r="F19" i="4" s="1"/>
  <c r="E21" i="2" l="1"/>
  <c r="E20" i="4"/>
  <c r="F20" i="4" s="1"/>
  <c r="E22" i="2" l="1"/>
  <c r="E21" i="4"/>
  <c r="F21" i="4" s="1"/>
  <c r="E23" i="2" l="1"/>
  <c r="E22" i="4"/>
  <c r="F22" i="4" s="1"/>
  <c r="E23" i="4" l="1"/>
  <c r="F23" i="4" s="1"/>
  <c r="E24" i="2"/>
  <c r="E25" i="2" l="1"/>
  <c r="E24" i="4"/>
  <c r="F24" i="4" s="1"/>
  <c r="E26" i="2" l="1"/>
  <c r="E25" i="4"/>
  <c r="F25" i="4" s="1"/>
  <c r="E27" i="2" l="1"/>
  <c r="E26" i="4"/>
  <c r="F26" i="4" s="1"/>
  <c r="E27" i="4" l="1"/>
  <c r="F27" i="4" s="1"/>
  <c r="E28" i="2"/>
  <c r="E28" i="4" l="1"/>
  <c r="F28" i="4" s="1"/>
  <c r="E29" i="2"/>
  <c r="E30" i="2" l="1"/>
  <c r="E29" i="4"/>
  <c r="F29" i="4" s="1"/>
  <c r="E31" i="2" l="1"/>
  <c r="E30" i="4"/>
  <c r="F30" i="4" s="1"/>
  <c r="E31" i="4" l="1"/>
  <c r="F31" i="4" s="1"/>
  <c r="E32" i="2"/>
  <c r="E32" i="4" l="1"/>
  <c r="F32" i="4" s="1"/>
  <c r="E33" i="2"/>
  <c r="E33" i="4" l="1"/>
  <c r="F33" i="4" s="1"/>
  <c r="E34" i="2"/>
  <c r="E35" i="2" l="1"/>
  <c r="E34" i="4"/>
  <c r="F34" i="4" s="1"/>
  <c r="E35" i="4" l="1"/>
  <c r="F35" i="4" s="1"/>
  <c r="E36" i="2"/>
  <c r="E36" i="4" l="1"/>
  <c r="F36" i="4" s="1"/>
  <c r="E37" i="2"/>
  <c r="E37" i="4" l="1"/>
  <c r="F37" i="4" s="1"/>
  <c r="E38" i="2"/>
  <c r="E38" i="4" l="1"/>
  <c r="F38" i="4" s="1"/>
  <c r="E39" i="2"/>
  <c r="E39" i="4" l="1"/>
  <c r="F39" i="4" s="1"/>
  <c r="E40" i="2"/>
  <c r="E40" i="4" l="1"/>
  <c r="F40" i="4" s="1"/>
  <c r="E41" i="2"/>
  <c r="E41" i="4" l="1"/>
  <c r="F41" i="4" s="1"/>
  <c r="E42" i="2"/>
  <c r="E42" i="4" l="1"/>
  <c r="F42" i="4" s="1"/>
  <c r="E43" i="2"/>
  <c r="E44" i="2" l="1"/>
  <c r="E43" i="4"/>
  <c r="F43" i="4" s="1"/>
  <c r="E44" i="4" l="1"/>
  <c r="F44" i="4" s="1"/>
  <c r="E45" i="2"/>
  <c r="E45" i="4" l="1"/>
  <c r="F45" i="4" s="1"/>
  <c r="E46" i="2"/>
  <c r="E46" i="4" l="1"/>
  <c r="F46" i="4" s="1"/>
  <c r="E47" i="2"/>
  <c r="E48" i="2" l="1"/>
  <c r="E47" i="4"/>
  <c r="F47" i="4" s="1"/>
  <c r="E49" i="2" l="1"/>
  <c r="E48" i="4"/>
  <c r="F48" i="4" s="1"/>
  <c r="E49" i="4" l="1"/>
  <c r="F49" i="4" s="1"/>
  <c r="E50" i="2"/>
  <c r="E50" i="4" l="1"/>
  <c r="F50" i="4" s="1"/>
  <c r="E51" i="2"/>
  <c r="E52" i="2" l="1"/>
  <c r="E51" i="4"/>
  <c r="F51" i="4" s="1"/>
  <c r="E53" i="2" l="1"/>
  <c r="E52" i="4"/>
  <c r="F52" i="4" s="1"/>
  <c r="E54" i="2" l="1"/>
  <c r="E53" i="4"/>
  <c r="F53" i="4" s="1"/>
  <c r="E54" i="4" l="1"/>
  <c r="F54" i="4" s="1"/>
  <c r="E55" i="2"/>
  <c r="E56" i="2" l="1"/>
  <c r="E55" i="4"/>
  <c r="F55" i="4" s="1"/>
  <c r="E57" i="2" l="1"/>
  <c r="E56" i="4"/>
  <c r="F56" i="4" s="1"/>
  <c r="E58" i="2" l="1"/>
  <c r="E57" i="4"/>
  <c r="F57" i="4" s="1"/>
  <c r="E59" i="2" l="1"/>
  <c r="E58" i="4"/>
  <c r="F58" i="4" s="1"/>
  <c r="E60" i="2" l="1"/>
  <c r="E59" i="4"/>
  <c r="F59" i="4" s="1"/>
  <c r="E61" i="2" l="1"/>
  <c r="E60" i="4"/>
  <c r="F60" i="4" s="1"/>
  <c r="E62" i="2" l="1"/>
  <c r="E61" i="4"/>
  <c r="F61" i="4" s="1"/>
  <c r="E63" i="2" l="1"/>
  <c r="E62" i="4"/>
  <c r="F62" i="4" s="1"/>
  <c r="E63" i="4" l="1"/>
  <c r="F63" i="4" s="1"/>
  <c r="E64" i="2"/>
  <c r="E65" i="2" l="1"/>
  <c r="E64" i="4"/>
  <c r="F64" i="4" s="1"/>
  <c r="E66" i="2" l="1"/>
  <c r="E65" i="4"/>
  <c r="F65" i="4" s="1"/>
  <c r="E67" i="2" l="1"/>
  <c r="E66" i="4"/>
  <c r="F66" i="4" s="1"/>
  <c r="E67" i="4" l="1"/>
  <c r="F67" i="4" s="1"/>
  <c r="E68" i="2"/>
  <c r="E69" i="2" l="1"/>
  <c r="E68" i="4"/>
  <c r="F68" i="4" s="1"/>
  <c r="E70" i="2" l="1"/>
  <c r="E69" i="4"/>
  <c r="F69" i="4" s="1"/>
  <c r="E71" i="2" l="1"/>
  <c r="E70" i="4"/>
  <c r="F70" i="4" s="1"/>
  <c r="E71" i="4" l="1"/>
  <c r="F71" i="4" s="1"/>
  <c r="E72" i="2"/>
  <c r="E72" i="4" l="1"/>
  <c r="F72" i="4" s="1"/>
  <c r="E73" i="2"/>
  <c r="E74" i="2" l="1"/>
  <c r="E73" i="4"/>
  <c r="F73" i="4" s="1"/>
  <c r="E75" i="2" l="1"/>
  <c r="E75" i="4" s="1"/>
  <c r="F75" i="4" s="1"/>
  <c r="E74" i="4"/>
  <c r="F74" i="4" s="1"/>
</calcChain>
</file>

<file path=xl/sharedStrings.xml><?xml version="1.0" encoding="utf-8"?>
<sst xmlns="http://schemas.openxmlformats.org/spreadsheetml/2006/main" count="45" uniqueCount="36">
  <si>
    <t>每日日程</t>
  </si>
  <si>
    <t>查看日程安排</t>
  </si>
  <si>
    <t>年</t>
  </si>
  <si>
    <t>月</t>
  </si>
  <si>
    <t>日</t>
  </si>
  <si>
    <t>编辑日程安排</t>
  </si>
  <si>
    <t>选择以编辑时间间隔</t>
  </si>
  <si>
    <t>选择以添加新事件</t>
  </si>
  <si>
    <t>在日程安排中突出显示：</t>
  </si>
  <si>
    <t>休息时间</t>
  </si>
  <si>
    <t>时间</t>
  </si>
  <si>
    <t>每周一览表</t>
  </si>
  <si>
    <t>备注/待办事项列表</t>
  </si>
  <si>
    <t>取回干洗衣物</t>
  </si>
  <si>
    <t>给有线电视公司打电话</t>
  </si>
  <si>
    <t>选择以查看每日计划</t>
  </si>
  <si>
    <t>日期</t>
  </si>
  <si>
    <t>说明</t>
  </si>
  <si>
    <t>起床</t>
  </si>
  <si>
    <t>洗澡</t>
  </si>
  <si>
    <t>出发上班</t>
  </si>
  <si>
    <t>开始换班</t>
  </si>
  <si>
    <t>午餐</t>
  </si>
  <si>
    <t>继续工作</t>
  </si>
  <si>
    <t>给公司打电话</t>
  </si>
  <si>
    <t>回家</t>
  </si>
  <si>
    <t>足球训练</t>
  </si>
  <si>
    <t>早餐</t>
  </si>
  <si>
    <t>唯一值（已计算）</t>
  </si>
  <si>
    <t>时间间隔</t>
  </si>
  <si>
    <t>编辑时间表</t>
  </si>
  <si>
    <t>开始时间</t>
  </si>
  <si>
    <t>间隔</t>
  </si>
  <si>
    <t>结束时间</t>
  </si>
  <si>
    <t>活动规划</t>
    <phoneticPr fontId="3" type="noConversion"/>
  </si>
  <si>
    <t>30 分钟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</si>
</sst>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h:mm;@"/>
    <numFmt numFmtId="181" formatCode="yyyy&quot;年&quot;m&quot;月&quot;d&quot;日&quot;;@"/>
  </numFmts>
  <fonts count="23">
    <font>
      <sz val="11"/>
      <color theme="1"/>
      <name val="Microsoft YaHei UI"/>
      <family val="2"/>
      <charset val="134"/>
    </font>
    <font>
      <sz val="11"/>
      <color theme="2" tint="0.59996337778862885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b/>
      <sz val="18"/>
      <color theme="3"/>
      <name val="Microsoft YaHei UI"/>
      <family val="2"/>
      <charset val="134"/>
    </font>
    <font>
      <b/>
      <sz val="90"/>
      <color theme="4"/>
      <name val="Microsoft YaHei UI"/>
      <family val="2"/>
      <charset val="134"/>
    </font>
    <font>
      <b/>
      <sz val="34"/>
      <color theme="3"/>
      <name val="Microsoft YaHei UI"/>
      <family val="2"/>
      <charset val="134"/>
    </font>
    <font>
      <b/>
      <sz val="12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u/>
      <sz val="11"/>
      <color theme="0"/>
      <name val="Microsoft YaHei UI"/>
      <family val="2"/>
      <charset val="134"/>
    </font>
    <font>
      <b/>
      <sz val="16"/>
      <color theme="0"/>
      <name val="Microsoft YaHei UI"/>
      <family val="2"/>
      <charset val="134"/>
    </font>
    <font>
      <b/>
      <sz val="12"/>
      <color theme="3"/>
      <name val="Microsoft YaHei UI"/>
      <family val="2"/>
      <charset val="134"/>
    </font>
    <font>
      <sz val="1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26"/>
      <color theme="0"/>
      <name val="Microsoft YaHei UI"/>
      <family val="2"/>
      <charset val="134"/>
    </font>
    <font>
      <b/>
      <sz val="22"/>
      <color theme="4"/>
      <name val="Microsoft YaHei UI"/>
      <family val="2"/>
      <charset val="134"/>
    </font>
    <font>
      <sz val="11"/>
      <color theme="2" tint="0.59996337778862885"/>
      <name val="Microsoft YaHei UI"/>
      <family val="2"/>
      <charset val="134"/>
    </font>
    <font>
      <u/>
      <sz val="11"/>
      <color theme="11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2"/>
      <color theme="1"/>
      <name val="Microsoft YaHei U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/>
      <bottom style="thick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3"/>
      </right>
      <top style="thin">
        <color indexed="64"/>
      </top>
      <bottom/>
      <diagonal/>
    </border>
    <border>
      <left/>
      <right/>
      <top/>
      <bottom style="hair">
        <color theme="0" tint="-0.34998626667073579"/>
      </bottom>
      <diagonal/>
    </border>
  </borders>
  <cellStyleXfs count="37">
    <xf numFmtId="0" fontId="0" fillId="0" borderId="0">
      <alignment vertical="center"/>
    </xf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7" borderId="0" applyNumberFormat="0" applyAlignment="0" applyProtection="0"/>
    <xf numFmtId="0" fontId="9" fillId="7" borderId="0" applyNumberFormat="0" applyBorder="0" applyAlignment="0" applyProtection="0"/>
    <xf numFmtId="179" fontId="2" fillId="0" borderId="0" applyFill="0" applyBorder="0" applyAlignment="0" applyProtection="0"/>
    <xf numFmtId="177" fontId="2" fillId="0" borderId="0" applyFill="0" applyBorder="0" applyAlignment="0" applyProtection="0"/>
    <xf numFmtId="178" fontId="2" fillId="0" borderId="0" applyFill="0" applyBorder="0" applyAlignment="0" applyProtection="0"/>
    <xf numFmtId="176" fontId="2" fillId="0" borderId="0" applyFill="0" applyBorder="0" applyAlignment="0" applyProtection="0"/>
    <xf numFmtId="9" fontId="2" fillId="0" borderId="0" applyFill="0" applyBorder="0" applyAlignment="0" applyProtection="0"/>
    <xf numFmtId="0" fontId="4" fillId="8" borderId="10" applyNumberFormat="0" applyAlignment="0" applyProtection="0"/>
    <xf numFmtId="180" fontId="4" fillId="0" borderId="0" applyFill="0">
      <alignment horizontal="left" indent="1"/>
    </xf>
    <xf numFmtId="0" fontId="8" fillId="0" borderId="0">
      <alignment horizontal="center" vertical="top"/>
    </xf>
    <xf numFmtId="0" fontId="7" fillId="0" borderId="0">
      <alignment horizontal="center" vertical="center"/>
    </xf>
    <xf numFmtId="14" fontId="4" fillId="0" borderId="0">
      <alignment horizontal="left" vertical="center" indent="1"/>
    </xf>
    <xf numFmtId="0" fontId="4" fillId="0" borderId="0">
      <alignment horizontal="left" vertical="center" indent="1"/>
    </xf>
    <xf numFmtId="0" fontId="14" fillId="2" borderId="0">
      <alignment vertical="center"/>
    </xf>
    <xf numFmtId="0" fontId="5" fillId="5" borderId="1" applyNumberFormat="0" applyFont="0">
      <alignment horizontal="left" vertical="center"/>
    </xf>
    <xf numFmtId="0" fontId="10" fillId="0" borderId="0">
      <alignment horizontal="left" indent="3"/>
    </xf>
    <xf numFmtId="0" fontId="10" fillId="6" borderId="11">
      <alignment horizontal="left" vertical="center" indent="1"/>
    </xf>
    <xf numFmtId="0" fontId="11" fillId="4" borderId="12">
      <alignment horizontal="center" vertical="center" wrapText="1"/>
      <protection locked="0"/>
    </xf>
    <xf numFmtId="0" fontId="5" fillId="4" borderId="13" applyNumberFormat="0" applyFont="0" applyAlignment="0">
      <alignment horizontal="right" vertical="center" wrapText="1"/>
      <protection locked="0"/>
    </xf>
    <xf numFmtId="0" fontId="9" fillId="2" borderId="7">
      <alignment horizontal="center" vertical="center"/>
    </xf>
    <xf numFmtId="0" fontId="17" fillId="2" borderId="0">
      <alignment horizontal="center" vertical="center"/>
    </xf>
    <xf numFmtId="0" fontId="7" fillId="2" borderId="0">
      <alignment horizontal="center" vertical="center"/>
    </xf>
    <xf numFmtId="0" fontId="21" fillId="0" borderId="0">
      <alignment horizontal="left" vertical="center" wrapText="1" indent="5"/>
    </xf>
    <xf numFmtId="0" fontId="15" fillId="4" borderId="14" applyNumberFormat="0" applyFill="0" applyAlignment="0">
      <alignment horizontal="center" vertical="center" wrapText="1"/>
      <protection locked="0"/>
    </xf>
    <xf numFmtId="0" fontId="16" fillId="3" borderId="2">
      <alignment horizontal="left" indent="1"/>
    </xf>
    <xf numFmtId="14" fontId="1" fillId="3" borderId="3">
      <alignment vertical="center"/>
    </xf>
    <xf numFmtId="0" fontId="5" fillId="5" borderId="4">
      <alignment horizontal="left" vertical="center"/>
    </xf>
    <xf numFmtId="0" fontId="5" fillId="5" borderId="15">
      <alignment horizontal="left" vertical="center"/>
    </xf>
    <xf numFmtId="0" fontId="5" fillId="5" borderId="6">
      <alignment horizontal="left" vertical="center"/>
    </xf>
    <xf numFmtId="0" fontId="11" fillId="0" borderId="16">
      <alignment horizontal="center" vertical="center" wrapText="1"/>
    </xf>
    <xf numFmtId="0" fontId="11" fillId="0" borderId="16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Alignment="1">
      <alignment vertical="center"/>
    </xf>
    <xf numFmtId="0" fontId="6" fillId="0" borderId="0" xfId="1" applyFont="1" applyAlignment="1">
      <alignment vertical="center"/>
    </xf>
    <xf numFmtId="0" fontId="0" fillId="0" borderId="0" xfId="0" applyFont="1">
      <alignment vertical="center"/>
    </xf>
    <xf numFmtId="181" fontId="13" fillId="7" borderId="0" xfId="3" applyNumberFormat="1" applyFont="1" applyAlignment="1" applyProtection="1">
      <alignment horizontal="left" vertical="center"/>
    </xf>
    <xf numFmtId="0" fontId="13" fillId="7" borderId="0" xfId="3" applyFont="1" applyAlignment="1" applyProtection="1">
      <alignment horizontal="left" vertical="center" indent="10"/>
      <protection locked="0"/>
    </xf>
    <xf numFmtId="0" fontId="13" fillId="7" borderId="0" xfId="3" applyFont="1" applyAlignment="1" applyProtection="1">
      <alignment horizontal="left" vertical="center" indent="6"/>
      <protection locked="0"/>
    </xf>
    <xf numFmtId="180" fontId="0" fillId="0" borderId="0" xfId="11" applyFont="1">
      <alignment horizontal="left" indent="1"/>
    </xf>
    <xf numFmtId="0" fontId="16" fillId="3" borderId="2" xfId="27" applyFont="1" applyAlignment="1">
      <alignment horizontal="left" vertical="center" indent="1"/>
    </xf>
    <xf numFmtId="180" fontId="15" fillId="5" borderId="14" xfId="26" applyNumberFormat="1" applyFont="1" applyFill="1" applyAlignment="1">
      <alignment horizontal="left" vertical="center" indent="1"/>
      <protection locked="0"/>
    </xf>
    <xf numFmtId="0" fontId="5" fillId="5" borderId="15" xfId="30" applyFont="1" applyAlignment="1">
      <alignment horizontal="left" vertical="center"/>
    </xf>
    <xf numFmtId="180" fontId="0" fillId="5" borderId="0" xfId="11" applyNumberFormat="1" applyFont="1" applyFill="1" applyAlignment="1">
      <alignment horizontal="left" vertical="center" indent="1"/>
    </xf>
    <xf numFmtId="0" fontId="5" fillId="5" borderId="4" xfId="29" applyFont="1" applyAlignment="1">
      <alignment horizontal="left" vertical="center"/>
    </xf>
    <xf numFmtId="0" fontId="11" fillId="4" borderId="12" xfId="20" applyFont="1">
      <alignment horizontal="center" vertical="center" wrapText="1"/>
      <protection locked="0"/>
    </xf>
    <xf numFmtId="0" fontId="11" fillId="0" borderId="16" xfId="33" applyFont="1">
      <alignment vertical="center"/>
    </xf>
    <xf numFmtId="14" fontId="19" fillId="3" borderId="3" xfId="0" applyNumberFormat="1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5" fillId="5" borderId="6" xfId="31" applyFont="1" applyAlignment="1">
      <alignment horizontal="left" vertical="center"/>
    </xf>
    <xf numFmtId="0" fontId="10" fillId="0" borderId="0" xfId="18" applyFont="1">
      <alignment horizontal="left" indent="3"/>
    </xf>
    <xf numFmtId="0" fontId="5" fillId="5" borderId="1" xfId="17" applyFont="1">
      <alignment horizontal="left" vertical="center"/>
    </xf>
    <xf numFmtId="0" fontId="0" fillId="0" borderId="0" xfId="0" applyFont="1" applyAlignment="1">
      <alignment horizontal="left" vertical="center" indent="2"/>
    </xf>
    <xf numFmtId="0" fontId="12" fillId="0" borderId="0" xfId="34" applyFont="1">
      <alignment vertical="center"/>
    </xf>
    <xf numFmtId="0" fontId="9" fillId="7" borderId="8" xfId="4" applyFont="1" applyBorder="1" applyAlignment="1">
      <alignment horizontal="left" vertical="center" indent="1"/>
    </xf>
    <xf numFmtId="0" fontId="9" fillId="7" borderId="9" xfId="4" applyFont="1" applyBorder="1" applyAlignment="1">
      <alignment horizontal="left" vertical="center" indent="1"/>
    </xf>
    <xf numFmtId="180" fontId="15" fillId="5" borderId="14" xfId="26" applyNumberFormat="1" applyFont="1" applyFill="1" applyAlignment="1" applyProtection="1">
      <alignment horizontal="left" vertical="center" indent="1"/>
    </xf>
    <xf numFmtId="180" fontId="0" fillId="4" borderId="13" xfId="21" applyNumberFormat="1" applyFont="1" applyAlignment="1">
      <alignment horizontal="left" vertical="center" indent="1"/>
      <protection locked="0"/>
    </xf>
    <xf numFmtId="0" fontId="6" fillId="0" borderId="0" xfId="1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left"/>
    </xf>
    <xf numFmtId="0" fontId="14" fillId="2" borderId="0" xfId="16" applyFont="1">
      <alignment vertical="center"/>
    </xf>
    <xf numFmtId="180" fontId="0" fillId="5" borderId="1" xfId="17" applyNumberFormat="1" applyFont="1">
      <alignment horizontal="left" vertical="center"/>
    </xf>
    <xf numFmtId="180" fontId="0" fillId="0" borderId="0" xfId="11" applyFont="1" applyFill="1">
      <alignment horizontal="left" indent="1"/>
    </xf>
    <xf numFmtId="0" fontId="13" fillId="7" borderId="0" xfId="3" applyFont="1" applyAlignment="1" applyProtection="1">
      <alignment horizontal="left" vertical="center" indent="5"/>
      <protection locked="0"/>
    </xf>
    <xf numFmtId="0" fontId="22" fillId="7" borderId="0" xfId="16" applyFont="1" applyFill="1">
      <alignment vertical="center"/>
    </xf>
    <xf numFmtId="0" fontId="21" fillId="0" borderId="0" xfId="25" applyFont="1" applyAlignment="1">
      <alignment horizontal="left" vertical="center" wrapText="1" indent="4"/>
    </xf>
    <xf numFmtId="0" fontId="9" fillId="7" borderId="0" xfId="4" applyFont="1" applyAlignment="1" applyProtection="1">
      <alignment horizontal="left" vertical="center" indent="3"/>
      <protection locked="0"/>
    </xf>
    <xf numFmtId="0" fontId="21" fillId="0" borderId="0" xfId="25" applyFont="1" applyAlignment="1">
      <alignment horizontal="left" vertical="center" wrapText="1" indent="3"/>
    </xf>
    <xf numFmtId="0" fontId="9" fillId="7" borderId="0" xfId="4" applyFont="1" applyAlignment="1" applyProtection="1">
      <alignment horizontal="left" vertical="center" indent="4"/>
      <protection locked="0"/>
    </xf>
    <xf numFmtId="0" fontId="10" fillId="0" borderId="0" xfId="18" applyFont="1" applyAlignment="1">
      <alignment horizontal="left" indent="2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>
      <alignment vertical="center"/>
    </xf>
    <xf numFmtId="14" fontId="0" fillId="0" borderId="0" xfId="14" applyFont="1" applyAlignment="1">
      <alignment horizontal="left" vertical="center" indent="1"/>
    </xf>
    <xf numFmtId="180" fontId="0" fillId="0" borderId="0" xfId="11" applyFont="1" applyAlignment="1">
      <alignment horizontal="left" vertical="center" indent="1"/>
    </xf>
    <xf numFmtId="0" fontId="0" fillId="0" borderId="0" xfId="15" applyFont="1" applyAlignment="1">
      <alignment horizontal="left" vertical="center" indent="1"/>
    </xf>
    <xf numFmtId="0" fontId="10" fillId="6" borderId="11" xfId="19" applyFont="1">
      <alignment horizontal="left" vertical="center" indent="1"/>
    </xf>
    <xf numFmtId="0" fontId="18" fillId="3" borderId="3" xfId="0" applyFont="1" applyFill="1" applyBorder="1" applyAlignment="1">
      <alignment horizontal="left" vertical="center" indent="1"/>
    </xf>
    <xf numFmtId="0" fontId="7" fillId="0" borderId="0" xfId="13" applyNumberFormat="1" applyFont="1">
      <alignment horizontal="center" vertical="center"/>
    </xf>
    <xf numFmtId="0" fontId="11" fillId="0" borderId="16" xfId="32" applyFont="1">
      <alignment horizontal="center" vertical="center" wrapText="1"/>
    </xf>
    <xf numFmtId="0" fontId="9" fillId="7" borderId="0" xfId="4" applyFont="1" applyAlignment="1" applyProtection="1">
      <alignment horizontal="left" vertical="center" indent="4"/>
      <protection locked="0"/>
    </xf>
    <xf numFmtId="0" fontId="8" fillId="0" borderId="0" xfId="12" applyFont="1">
      <alignment horizontal="center" vertical="top"/>
    </xf>
    <xf numFmtId="0" fontId="9" fillId="2" borderId="7" xfId="22" applyFont="1">
      <alignment horizontal="center" vertical="center"/>
    </xf>
    <xf numFmtId="0" fontId="17" fillId="2" borderId="0" xfId="23" applyFont="1">
      <alignment horizontal="center" vertical="center"/>
    </xf>
    <xf numFmtId="0" fontId="7" fillId="2" borderId="0" xfId="24" applyFont="1">
      <alignment horizontal="center" vertical="center"/>
    </xf>
  </cellXfs>
  <cellStyles count="37">
    <cellStyle name="Bottom_Border" xfId="21" xr:uid="{00000000-0005-0000-0000-000001000000}"/>
    <cellStyle name="Bottom_checkbox_border" xfId="33" xr:uid="{00000000-0005-0000-0000-000002000000}"/>
    <cellStyle name="Event_Date" xfId="24" xr:uid="{00000000-0005-0000-0000-00000A000000}"/>
    <cellStyle name="Event_Day" xfId="23" xr:uid="{00000000-0005-0000-0000-00000B000000}"/>
    <cellStyle name="Event_Full_Date" xfId="22" xr:uid="{00000000-0005-0000-0000-00000C000000}"/>
    <cellStyle name="Event_Header" xfId="25" xr:uid="{00000000-0005-0000-0000-00000D000000}"/>
    <cellStyle name="Table_Date" xfId="14" xr:uid="{00000000-0005-0000-0000-00001B000000}"/>
    <cellStyle name="Table_Details" xfId="15" xr:uid="{00000000-0005-0000-0000-00001C000000}"/>
    <cellStyle name="Top_border" xfId="26" xr:uid="{00000000-0005-0000-0000-00001F000000}"/>
    <cellStyle name="Week_Bottom_Corner" xfId="31" xr:uid="{00000000-0005-0000-0000-000020000000}"/>
    <cellStyle name="Week_Details" xfId="29" xr:uid="{00000000-0005-0000-0000-000021000000}"/>
    <cellStyle name="Week_Right_Corner" xfId="30" xr:uid="{00000000-0005-0000-0000-000022000000}"/>
    <cellStyle name="百分比" xfId="9" builtinId="5" customBuiltin="1"/>
    <cellStyle name="备注" xfId="32" xr:uid="{00000000-0005-0000-0000-000018000000}"/>
    <cellStyle name="边框" xfId="17" xr:uid="{00000000-0005-0000-0000-00000000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常规" xfId="0" builtinId="0" customBuiltin="1"/>
    <cellStyle name="超链接" xfId="34" builtinId="8" customBuiltin="1"/>
    <cellStyle name="超链接 2" xfId="35" xr:uid="{00000000-0005-0000-0000-000014000000}"/>
    <cellStyle name="复选框" xfId="20" xr:uid="{00000000-0005-0000-0000-000003000000}"/>
    <cellStyle name="工作日" xfId="27" xr:uid="{00000000-0005-0000-0000-000023000000}"/>
    <cellStyle name="货币" xfId="7" builtinId="4" customBuiltin="1"/>
    <cellStyle name="货币[0]" xfId="8" builtinId="7" customBuiltin="1"/>
    <cellStyle name="千位分隔" xfId="5" builtinId="3" customBuiltin="1"/>
    <cellStyle name="千位分隔[0]" xfId="6" builtinId="6" customBuiltin="1"/>
    <cellStyle name="日" xfId="12" xr:uid="{00000000-0005-0000-0000-000009000000}"/>
    <cellStyle name="日期" xfId="13" xr:uid="{00000000-0005-0000-0000-000008000000}"/>
    <cellStyle name="时间" xfId="11" xr:uid="{00000000-0005-0000-0000-00001D000000}"/>
    <cellStyle name="缩进" xfId="18" xr:uid="{00000000-0005-0000-0000-000015000000}"/>
    <cellStyle name="填充" xfId="16" xr:uid="{00000000-0005-0000-0000-00000E000000}"/>
    <cellStyle name="突出显示" xfId="19" xr:uid="{00000000-0005-0000-0000-000012000000}"/>
    <cellStyle name="样式 1" xfId="28" xr:uid="{00000000-0005-0000-0000-00001A000000}"/>
    <cellStyle name="已访问的超链接" xfId="36" builtinId="9" customBuiltin="1"/>
    <cellStyle name="注释" xfId="10" builtinId="10" customBuiltin="1"/>
  </cellStyles>
  <dxfs count="36">
    <dxf>
      <font>
        <strike val="0"/>
        <outline val="0"/>
        <shadow val="0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vertAlign val="baseline"/>
        <name val="Microsoft YaHei UI"/>
        <family val="2"/>
        <charset val="134"/>
        <scheme val="none"/>
      </font>
      <alignment horizontal="left" vertical="center" textRotation="0" indent="3" justifyLastLine="0" shrinkToFit="0" readingOrder="0"/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Microsoft YaHei UI"/>
        <family val="2"/>
        <charset val="134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family val="2"/>
        <charset val="134"/>
        <scheme val="none"/>
      </font>
      <fill>
        <patternFill patternType="gray125">
          <fgColor theme="2" tint="0.59996337778862885"/>
          <bgColor auto="1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family val="2"/>
        <charset val="134"/>
        <scheme val="none"/>
      </font>
      <fill>
        <patternFill patternType="gray125">
          <fgColor theme="2" tint="0.59996337778862885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vertAlign val="baseline"/>
        <name val="Microsoft YaHei UI"/>
        <family val="2"/>
        <charset val="134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Microsoft YaHei UI"/>
        <family val="2"/>
        <charset val="134"/>
        <scheme val="none"/>
      </font>
      <alignment vertical="center" textRotation="0" wrapText="0" indent="0" justifyLastLine="0" shrinkToFit="0" readingOrder="0"/>
    </dxf>
    <dxf>
      <font>
        <color rgb="FF116FAC"/>
      </font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每日日程" pivot="0" count="4" xr9:uid="{00000000-0011-0000-FFFF-FFFF00000000}">
      <tableStyleElement type="wholeTable" dxfId="35"/>
      <tableStyleElement type="headerRow" dxfId="34"/>
      <tableStyleElement type="firstRowStripe" dxfId="33"/>
      <tableStyleElement type="secondRowStripe" dxfId="32"/>
    </tableStyle>
    <tableStyle name="时间间隔" pivot="0" count="4" xr9:uid="{00000000-0011-0000-FFFF-FFFF01000000}">
      <tableStyleElement type="wholeTable" dxfId="31"/>
      <tableStyleElement type="headerRow" dxfId="30"/>
      <tableStyleElement type="firstRowStripe" dxfId="29"/>
      <tableStyleElement type="secondRowStripe" dxfId="28"/>
    </tableStyle>
  </tableStyles>
  <colors>
    <mruColors>
      <color rgb="FF116F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&#26102;&#38388;&#38388;&#38548;'!A1"/><Relationship Id="rId1" Type="http://schemas.openxmlformats.org/officeDocument/2006/relationships/hyperlink" Target="#&#27963;&#21160;&#35268;&#21010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&#26102;&#38388;&#38388;&#38548;'!A1"/><Relationship Id="rId1" Type="http://schemas.openxmlformats.org/officeDocument/2006/relationships/hyperlink" Target="#'&#27599;&#26085;&#35745;&#21010;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&#27599;&#26085;&#35745;&#21010;'!A1"/><Relationship Id="rId1" Type="http://schemas.openxmlformats.org/officeDocument/2006/relationships/hyperlink" Target="#&#27963;&#21160;&#35268;&#2101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1429</xdr:colOff>
      <xdr:row>9</xdr:row>
      <xdr:rowOff>215538</xdr:rowOff>
    </xdr:from>
    <xdr:to>
      <xdr:col>1</xdr:col>
      <xdr:colOff>295513</xdr:colOff>
      <xdr:row>11</xdr:row>
      <xdr:rowOff>7793</xdr:rowOff>
    </xdr:to>
    <xdr:grpSp>
      <xdr:nvGrpSpPr>
        <xdr:cNvPr id="107" name="查看日程安排图标" descr="日历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>
          <a:grpSpLocks noChangeAspect="1"/>
        </xdr:cNvGrpSpPr>
      </xdr:nvGrpSpPr>
      <xdr:grpSpPr bwMode="auto">
        <a:xfrm>
          <a:off x="172879" y="2739663"/>
          <a:ext cx="294084" cy="268505"/>
          <a:chOff x="61" y="204"/>
          <a:chExt cx="31" cy="120"/>
        </a:xfrm>
      </xdr:grpSpPr>
      <xdr:sp macro="" textlink="">
        <xdr:nvSpPr>
          <xdr:cNvPr id="108" name="长方形 9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 noChangeArrowheads="1"/>
          </xdr:cNvSpPr>
        </xdr:nvSpPr>
        <xdr:spPr bwMode="auto">
          <a:xfrm>
            <a:off x="61" y="204"/>
            <a:ext cx="31" cy="120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长方形 10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ChangeArrowheads="1"/>
          </xdr:cNvSpPr>
        </xdr:nvSpPr>
        <xdr:spPr bwMode="auto">
          <a:xfrm>
            <a:off x="62" y="209"/>
            <a:ext cx="27" cy="115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10" name="任意多边形(F) 11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 noEditPoints="1"/>
          </xdr:cNvSpPr>
        </xdr:nvSpPr>
        <xdr:spPr bwMode="auto">
          <a:xfrm>
            <a:off x="61" y="204"/>
            <a:ext cx="30" cy="120"/>
          </a:xfrm>
          <a:custGeom>
            <a:avLst/>
            <a:gdLst>
              <a:gd name="T0" fmla="*/ 1905 w 3196"/>
              <a:gd name="T1" fmla="*/ 2607 h 3151"/>
              <a:gd name="T2" fmla="*/ 1771 w 3196"/>
              <a:gd name="T3" fmla="*/ 2607 h 3151"/>
              <a:gd name="T4" fmla="*/ 1308 w 3196"/>
              <a:gd name="T5" fmla="*/ 2280 h 3151"/>
              <a:gd name="T6" fmla="*/ 517 w 3196"/>
              <a:gd name="T7" fmla="*/ 2280 h 3151"/>
              <a:gd name="T8" fmla="*/ 517 w 3196"/>
              <a:gd name="T9" fmla="*/ 2280 h 3151"/>
              <a:gd name="T10" fmla="*/ 2368 w 3196"/>
              <a:gd name="T11" fmla="*/ 2170 h 3151"/>
              <a:gd name="T12" fmla="*/ 2233 w 3196"/>
              <a:gd name="T13" fmla="*/ 2170 h 3151"/>
              <a:gd name="T14" fmla="*/ 1771 w 3196"/>
              <a:gd name="T15" fmla="*/ 1843 h 3151"/>
              <a:gd name="T16" fmla="*/ 979 w 3196"/>
              <a:gd name="T17" fmla="*/ 1843 h 3151"/>
              <a:gd name="T18" fmla="*/ 979 w 3196"/>
              <a:gd name="T19" fmla="*/ 1843 h 3151"/>
              <a:gd name="T20" fmla="*/ 517 w 3196"/>
              <a:gd name="T21" fmla="*/ 2170 h 3151"/>
              <a:gd name="T22" fmla="*/ 2696 w 3196"/>
              <a:gd name="T23" fmla="*/ 1733 h 3151"/>
              <a:gd name="T24" fmla="*/ 2233 w 3196"/>
              <a:gd name="T25" fmla="*/ 1405 h 3151"/>
              <a:gd name="T26" fmla="*/ 1442 w 3196"/>
              <a:gd name="T27" fmla="*/ 1405 h 3151"/>
              <a:gd name="T28" fmla="*/ 1442 w 3196"/>
              <a:gd name="T29" fmla="*/ 1405 h 3151"/>
              <a:gd name="T30" fmla="*/ 979 w 3196"/>
              <a:gd name="T31" fmla="*/ 1733 h 3151"/>
              <a:gd name="T32" fmla="*/ 2904 w 3196"/>
              <a:gd name="T33" fmla="*/ 2860 h 3151"/>
              <a:gd name="T34" fmla="*/ 609 w 3196"/>
              <a:gd name="T35" fmla="*/ 253 h 3151"/>
              <a:gd name="T36" fmla="*/ 542 w 3196"/>
              <a:gd name="T37" fmla="*/ 487 h 3151"/>
              <a:gd name="T38" fmla="*/ 520 w 3196"/>
              <a:gd name="T39" fmla="*/ 641 h 3151"/>
              <a:gd name="T40" fmla="*/ 584 w 3196"/>
              <a:gd name="T41" fmla="*/ 779 h 3151"/>
              <a:gd name="T42" fmla="*/ 712 w 3196"/>
              <a:gd name="T43" fmla="*/ 862 h 3151"/>
              <a:gd name="T44" fmla="*/ 870 w 3196"/>
              <a:gd name="T45" fmla="*/ 862 h 3151"/>
              <a:gd name="T46" fmla="*/ 996 w 3196"/>
              <a:gd name="T47" fmla="*/ 779 h 3151"/>
              <a:gd name="T48" fmla="*/ 1061 w 3196"/>
              <a:gd name="T49" fmla="*/ 641 h 3151"/>
              <a:gd name="T50" fmla="*/ 1039 w 3196"/>
              <a:gd name="T51" fmla="*/ 487 h 3151"/>
              <a:gd name="T52" fmla="*/ 971 w 3196"/>
              <a:gd name="T53" fmla="*/ 253 h 3151"/>
              <a:gd name="T54" fmla="*/ 2200 w 3196"/>
              <a:gd name="T55" fmla="*/ 453 h 3151"/>
              <a:gd name="T56" fmla="*/ 2157 w 3196"/>
              <a:gd name="T57" fmla="*/ 601 h 3151"/>
              <a:gd name="T58" fmla="*/ 2201 w 3196"/>
              <a:gd name="T59" fmla="*/ 749 h 3151"/>
              <a:gd name="T60" fmla="*/ 2315 w 3196"/>
              <a:gd name="T61" fmla="*/ 848 h 3151"/>
              <a:gd name="T62" fmla="*/ 2470 w 3196"/>
              <a:gd name="T63" fmla="*/ 870 h 3151"/>
              <a:gd name="T64" fmla="*/ 2610 w 3196"/>
              <a:gd name="T65" fmla="*/ 806 h 3151"/>
              <a:gd name="T66" fmla="*/ 2693 w 3196"/>
              <a:gd name="T67" fmla="*/ 680 h 3151"/>
              <a:gd name="T68" fmla="*/ 2693 w 3196"/>
              <a:gd name="T69" fmla="*/ 523 h 3151"/>
              <a:gd name="T70" fmla="*/ 2611 w 3196"/>
              <a:gd name="T71" fmla="*/ 397 h 3151"/>
              <a:gd name="T72" fmla="*/ 0 w 3196"/>
              <a:gd name="T73" fmla="*/ 3151 h 3151"/>
              <a:gd name="T74" fmla="*/ 2483 w 3196"/>
              <a:gd name="T75" fmla="*/ 11 h 3151"/>
              <a:gd name="T76" fmla="*/ 2556 w 3196"/>
              <a:gd name="T77" fmla="*/ 83 h 3151"/>
              <a:gd name="T78" fmla="*/ 2564 w 3196"/>
              <a:gd name="T79" fmla="*/ 652 h 3151"/>
              <a:gd name="T80" fmla="*/ 2507 w 3196"/>
              <a:gd name="T81" fmla="*/ 736 h 3151"/>
              <a:gd name="T82" fmla="*/ 2403 w 3196"/>
              <a:gd name="T83" fmla="*/ 757 h 3151"/>
              <a:gd name="T84" fmla="*/ 2318 w 3196"/>
              <a:gd name="T85" fmla="*/ 700 h 3151"/>
              <a:gd name="T86" fmla="*/ 2294 w 3196"/>
              <a:gd name="T87" fmla="*/ 135 h 3151"/>
              <a:gd name="T88" fmla="*/ 2334 w 3196"/>
              <a:gd name="T89" fmla="*/ 40 h 3151"/>
              <a:gd name="T90" fmla="*/ 2430 w 3196"/>
              <a:gd name="T91" fmla="*/ 0 h 3151"/>
              <a:gd name="T92" fmla="*/ 867 w 3196"/>
              <a:gd name="T93" fmla="*/ 23 h 3151"/>
              <a:gd name="T94" fmla="*/ 924 w 3196"/>
              <a:gd name="T95" fmla="*/ 108 h 3151"/>
              <a:gd name="T96" fmla="*/ 916 w 3196"/>
              <a:gd name="T97" fmla="*/ 677 h 3151"/>
              <a:gd name="T98" fmla="*/ 844 w 3196"/>
              <a:gd name="T99" fmla="*/ 749 h 3151"/>
              <a:gd name="T100" fmla="*/ 737 w 3196"/>
              <a:gd name="T101" fmla="*/ 749 h 3151"/>
              <a:gd name="T102" fmla="*/ 665 w 3196"/>
              <a:gd name="T103" fmla="*/ 677 h 3151"/>
              <a:gd name="T104" fmla="*/ 657 w 3196"/>
              <a:gd name="T105" fmla="*/ 108 h 3151"/>
              <a:gd name="T106" fmla="*/ 714 w 3196"/>
              <a:gd name="T107" fmla="*/ 23 h 31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96" h="3151">
                <a:moveTo>
                  <a:pt x="1905" y="2280"/>
                </a:moveTo>
                <a:lnTo>
                  <a:pt x="2233" y="2280"/>
                </a:lnTo>
                <a:lnTo>
                  <a:pt x="2233" y="2607"/>
                </a:lnTo>
                <a:lnTo>
                  <a:pt x="1905" y="2607"/>
                </a:lnTo>
                <a:lnTo>
                  <a:pt x="1905" y="2280"/>
                </a:lnTo>
                <a:close/>
                <a:moveTo>
                  <a:pt x="1442" y="2280"/>
                </a:moveTo>
                <a:lnTo>
                  <a:pt x="1771" y="2280"/>
                </a:lnTo>
                <a:lnTo>
                  <a:pt x="1771" y="2607"/>
                </a:lnTo>
                <a:lnTo>
                  <a:pt x="1442" y="2607"/>
                </a:lnTo>
                <a:lnTo>
                  <a:pt x="1442" y="2280"/>
                </a:lnTo>
                <a:close/>
                <a:moveTo>
                  <a:pt x="979" y="2280"/>
                </a:moveTo>
                <a:lnTo>
                  <a:pt x="1308" y="2280"/>
                </a:lnTo>
                <a:lnTo>
                  <a:pt x="1308" y="2607"/>
                </a:lnTo>
                <a:lnTo>
                  <a:pt x="979" y="2607"/>
                </a:lnTo>
                <a:lnTo>
                  <a:pt x="979" y="2280"/>
                </a:lnTo>
                <a:close/>
                <a:moveTo>
                  <a:pt x="517" y="2280"/>
                </a:moveTo>
                <a:lnTo>
                  <a:pt x="846" y="2280"/>
                </a:lnTo>
                <a:lnTo>
                  <a:pt x="846" y="2607"/>
                </a:lnTo>
                <a:lnTo>
                  <a:pt x="517" y="2607"/>
                </a:lnTo>
                <a:lnTo>
                  <a:pt x="517" y="2280"/>
                </a:lnTo>
                <a:close/>
                <a:moveTo>
                  <a:pt x="2368" y="1843"/>
                </a:moveTo>
                <a:lnTo>
                  <a:pt x="2696" y="1843"/>
                </a:lnTo>
                <a:lnTo>
                  <a:pt x="2696" y="2170"/>
                </a:lnTo>
                <a:lnTo>
                  <a:pt x="2368" y="2170"/>
                </a:lnTo>
                <a:lnTo>
                  <a:pt x="2368" y="1843"/>
                </a:lnTo>
                <a:close/>
                <a:moveTo>
                  <a:pt x="1905" y="1843"/>
                </a:moveTo>
                <a:lnTo>
                  <a:pt x="2233" y="1843"/>
                </a:lnTo>
                <a:lnTo>
                  <a:pt x="2233" y="2170"/>
                </a:lnTo>
                <a:lnTo>
                  <a:pt x="1905" y="2170"/>
                </a:lnTo>
                <a:lnTo>
                  <a:pt x="1905" y="1843"/>
                </a:lnTo>
                <a:close/>
                <a:moveTo>
                  <a:pt x="1442" y="1843"/>
                </a:moveTo>
                <a:lnTo>
                  <a:pt x="1771" y="1843"/>
                </a:lnTo>
                <a:lnTo>
                  <a:pt x="1771" y="2170"/>
                </a:lnTo>
                <a:lnTo>
                  <a:pt x="1442" y="2170"/>
                </a:lnTo>
                <a:lnTo>
                  <a:pt x="1442" y="1843"/>
                </a:lnTo>
                <a:close/>
                <a:moveTo>
                  <a:pt x="979" y="1843"/>
                </a:moveTo>
                <a:lnTo>
                  <a:pt x="1308" y="1843"/>
                </a:lnTo>
                <a:lnTo>
                  <a:pt x="1308" y="2170"/>
                </a:lnTo>
                <a:lnTo>
                  <a:pt x="979" y="2170"/>
                </a:lnTo>
                <a:lnTo>
                  <a:pt x="979" y="1843"/>
                </a:lnTo>
                <a:close/>
                <a:moveTo>
                  <a:pt x="517" y="1843"/>
                </a:moveTo>
                <a:lnTo>
                  <a:pt x="846" y="1843"/>
                </a:lnTo>
                <a:lnTo>
                  <a:pt x="846" y="2170"/>
                </a:lnTo>
                <a:lnTo>
                  <a:pt x="517" y="2170"/>
                </a:lnTo>
                <a:lnTo>
                  <a:pt x="517" y="1843"/>
                </a:lnTo>
                <a:close/>
                <a:moveTo>
                  <a:pt x="2368" y="1405"/>
                </a:moveTo>
                <a:lnTo>
                  <a:pt x="2696" y="1405"/>
                </a:lnTo>
                <a:lnTo>
                  <a:pt x="2696" y="1733"/>
                </a:lnTo>
                <a:lnTo>
                  <a:pt x="2368" y="1733"/>
                </a:lnTo>
                <a:lnTo>
                  <a:pt x="2368" y="1405"/>
                </a:lnTo>
                <a:close/>
                <a:moveTo>
                  <a:pt x="1905" y="1405"/>
                </a:moveTo>
                <a:lnTo>
                  <a:pt x="2233" y="1405"/>
                </a:lnTo>
                <a:lnTo>
                  <a:pt x="2233" y="1733"/>
                </a:lnTo>
                <a:lnTo>
                  <a:pt x="1905" y="1733"/>
                </a:lnTo>
                <a:lnTo>
                  <a:pt x="1905" y="1405"/>
                </a:lnTo>
                <a:close/>
                <a:moveTo>
                  <a:pt x="1442" y="1405"/>
                </a:moveTo>
                <a:lnTo>
                  <a:pt x="1771" y="1405"/>
                </a:lnTo>
                <a:lnTo>
                  <a:pt x="1771" y="1733"/>
                </a:lnTo>
                <a:lnTo>
                  <a:pt x="1442" y="1733"/>
                </a:lnTo>
                <a:lnTo>
                  <a:pt x="1442" y="1405"/>
                </a:lnTo>
                <a:close/>
                <a:moveTo>
                  <a:pt x="979" y="1405"/>
                </a:moveTo>
                <a:lnTo>
                  <a:pt x="1308" y="1405"/>
                </a:lnTo>
                <a:lnTo>
                  <a:pt x="1308" y="1733"/>
                </a:lnTo>
                <a:lnTo>
                  <a:pt x="979" y="1733"/>
                </a:lnTo>
                <a:lnTo>
                  <a:pt x="979" y="1405"/>
                </a:lnTo>
                <a:close/>
                <a:moveTo>
                  <a:pt x="292" y="1050"/>
                </a:moveTo>
                <a:lnTo>
                  <a:pt x="292" y="2860"/>
                </a:lnTo>
                <a:lnTo>
                  <a:pt x="2904" y="2860"/>
                </a:lnTo>
                <a:lnTo>
                  <a:pt x="2904" y="1050"/>
                </a:lnTo>
                <a:lnTo>
                  <a:pt x="292" y="1050"/>
                </a:lnTo>
                <a:close/>
                <a:moveTo>
                  <a:pt x="0" y="253"/>
                </a:moveTo>
                <a:lnTo>
                  <a:pt x="609" y="253"/>
                </a:lnTo>
                <a:lnTo>
                  <a:pt x="609" y="397"/>
                </a:lnTo>
                <a:lnTo>
                  <a:pt x="583" y="423"/>
                </a:lnTo>
                <a:lnTo>
                  <a:pt x="560" y="453"/>
                </a:lnTo>
                <a:lnTo>
                  <a:pt x="542" y="487"/>
                </a:lnTo>
                <a:lnTo>
                  <a:pt x="528" y="523"/>
                </a:lnTo>
                <a:lnTo>
                  <a:pt x="520" y="561"/>
                </a:lnTo>
                <a:lnTo>
                  <a:pt x="517" y="601"/>
                </a:lnTo>
                <a:lnTo>
                  <a:pt x="520" y="641"/>
                </a:lnTo>
                <a:lnTo>
                  <a:pt x="529" y="680"/>
                </a:lnTo>
                <a:lnTo>
                  <a:pt x="542" y="716"/>
                </a:lnTo>
                <a:lnTo>
                  <a:pt x="561" y="749"/>
                </a:lnTo>
                <a:lnTo>
                  <a:pt x="584" y="779"/>
                </a:lnTo>
                <a:lnTo>
                  <a:pt x="611" y="806"/>
                </a:lnTo>
                <a:lnTo>
                  <a:pt x="641" y="829"/>
                </a:lnTo>
                <a:lnTo>
                  <a:pt x="675" y="848"/>
                </a:lnTo>
                <a:lnTo>
                  <a:pt x="712" y="862"/>
                </a:lnTo>
                <a:lnTo>
                  <a:pt x="750" y="870"/>
                </a:lnTo>
                <a:lnTo>
                  <a:pt x="790" y="873"/>
                </a:lnTo>
                <a:lnTo>
                  <a:pt x="831" y="870"/>
                </a:lnTo>
                <a:lnTo>
                  <a:pt x="870" y="862"/>
                </a:lnTo>
                <a:lnTo>
                  <a:pt x="906" y="848"/>
                </a:lnTo>
                <a:lnTo>
                  <a:pt x="939" y="829"/>
                </a:lnTo>
                <a:lnTo>
                  <a:pt x="970" y="806"/>
                </a:lnTo>
                <a:lnTo>
                  <a:pt x="996" y="779"/>
                </a:lnTo>
                <a:lnTo>
                  <a:pt x="1020" y="749"/>
                </a:lnTo>
                <a:lnTo>
                  <a:pt x="1039" y="716"/>
                </a:lnTo>
                <a:lnTo>
                  <a:pt x="1053" y="680"/>
                </a:lnTo>
                <a:lnTo>
                  <a:pt x="1061" y="641"/>
                </a:lnTo>
                <a:lnTo>
                  <a:pt x="1064" y="601"/>
                </a:lnTo>
                <a:lnTo>
                  <a:pt x="1061" y="561"/>
                </a:lnTo>
                <a:lnTo>
                  <a:pt x="1053" y="523"/>
                </a:lnTo>
                <a:lnTo>
                  <a:pt x="1039" y="487"/>
                </a:lnTo>
                <a:lnTo>
                  <a:pt x="1021" y="453"/>
                </a:lnTo>
                <a:lnTo>
                  <a:pt x="997" y="423"/>
                </a:lnTo>
                <a:lnTo>
                  <a:pt x="971" y="397"/>
                </a:lnTo>
                <a:lnTo>
                  <a:pt x="971" y="253"/>
                </a:lnTo>
                <a:lnTo>
                  <a:pt x="2249" y="253"/>
                </a:lnTo>
                <a:lnTo>
                  <a:pt x="2249" y="397"/>
                </a:lnTo>
                <a:lnTo>
                  <a:pt x="2223" y="423"/>
                </a:lnTo>
                <a:lnTo>
                  <a:pt x="2200" y="453"/>
                </a:lnTo>
                <a:lnTo>
                  <a:pt x="2182" y="487"/>
                </a:lnTo>
                <a:lnTo>
                  <a:pt x="2168" y="523"/>
                </a:lnTo>
                <a:lnTo>
                  <a:pt x="2160" y="561"/>
                </a:lnTo>
                <a:lnTo>
                  <a:pt x="2157" y="601"/>
                </a:lnTo>
                <a:lnTo>
                  <a:pt x="2160" y="641"/>
                </a:lnTo>
                <a:lnTo>
                  <a:pt x="2169" y="680"/>
                </a:lnTo>
                <a:lnTo>
                  <a:pt x="2182" y="716"/>
                </a:lnTo>
                <a:lnTo>
                  <a:pt x="2201" y="749"/>
                </a:lnTo>
                <a:lnTo>
                  <a:pt x="2224" y="779"/>
                </a:lnTo>
                <a:lnTo>
                  <a:pt x="2251" y="806"/>
                </a:lnTo>
                <a:lnTo>
                  <a:pt x="2281" y="829"/>
                </a:lnTo>
                <a:lnTo>
                  <a:pt x="2315" y="848"/>
                </a:lnTo>
                <a:lnTo>
                  <a:pt x="2352" y="862"/>
                </a:lnTo>
                <a:lnTo>
                  <a:pt x="2390" y="870"/>
                </a:lnTo>
                <a:lnTo>
                  <a:pt x="2430" y="873"/>
                </a:lnTo>
                <a:lnTo>
                  <a:pt x="2470" y="870"/>
                </a:lnTo>
                <a:lnTo>
                  <a:pt x="2510" y="862"/>
                </a:lnTo>
                <a:lnTo>
                  <a:pt x="2546" y="848"/>
                </a:lnTo>
                <a:lnTo>
                  <a:pt x="2579" y="829"/>
                </a:lnTo>
                <a:lnTo>
                  <a:pt x="2610" y="806"/>
                </a:lnTo>
                <a:lnTo>
                  <a:pt x="2636" y="779"/>
                </a:lnTo>
                <a:lnTo>
                  <a:pt x="2659" y="749"/>
                </a:lnTo>
                <a:lnTo>
                  <a:pt x="2679" y="716"/>
                </a:lnTo>
                <a:lnTo>
                  <a:pt x="2693" y="680"/>
                </a:lnTo>
                <a:lnTo>
                  <a:pt x="2701" y="641"/>
                </a:lnTo>
                <a:lnTo>
                  <a:pt x="2704" y="601"/>
                </a:lnTo>
                <a:lnTo>
                  <a:pt x="2701" y="561"/>
                </a:lnTo>
                <a:lnTo>
                  <a:pt x="2693" y="523"/>
                </a:lnTo>
                <a:lnTo>
                  <a:pt x="2679" y="487"/>
                </a:lnTo>
                <a:lnTo>
                  <a:pt x="2660" y="453"/>
                </a:lnTo>
                <a:lnTo>
                  <a:pt x="2637" y="423"/>
                </a:lnTo>
                <a:lnTo>
                  <a:pt x="2611" y="397"/>
                </a:lnTo>
                <a:lnTo>
                  <a:pt x="2611" y="253"/>
                </a:lnTo>
                <a:lnTo>
                  <a:pt x="3196" y="253"/>
                </a:lnTo>
                <a:lnTo>
                  <a:pt x="3196" y="3151"/>
                </a:lnTo>
                <a:lnTo>
                  <a:pt x="0" y="3151"/>
                </a:lnTo>
                <a:lnTo>
                  <a:pt x="0" y="253"/>
                </a:lnTo>
                <a:close/>
                <a:moveTo>
                  <a:pt x="2430" y="0"/>
                </a:moveTo>
                <a:lnTo>
                  <a:pt x="2457" y="3"/>
                </a:lnTo>
                <a:lnTo>
                  <a:pt x="2483" y="11"/>
                </a:lnTo>
                <a:lnTo>
                  <a:pt x="2507" y="23"/>
                </a:lnTo>
                <a:lnTo>
                  <a:pt x="2527" y="40"/>
                </a:lnTo>
                <a:lnTo>
                  <a:pt x="2543" y="60"/>
                </a:lnTo>
                <a:lnTo>
                  <a:pt x="2556" y="83"/>
                </a:lnTo>
                <a:lnTo>
                  <a:pt x="2564" y="108"/>
                </a:lnTo>
                <a:lnTo>
                  <a:pt x="2566" y="135"/>
                </a:lnTo>
                <a:lnTo>
                  <a:pt x="2566" y="624"/>
                </a:lnTo>
                <a:lnTo>
                  <a:pt x="2564" y="652"/>
                </a:lnTo>
                <a:lnTo>
                  <a:pt x="2556" y="677"/>
                </a:lnTo>
                <a:lnTo>
                  <a:pt x="2543" y="700"/>
                </a:lnTo>
                <a:lnTo>
                  <a:pt x="2527" y="720"/>
                </a:lnTo>
                <a:lnTo>
                  <a:pt x="2507" y="736"/>
                </a:lnTo>
                <a:lnTo>
                  <a:pt x="2483" y="749"/>
                </a:lnTo>
                <a:lnTo>
                  <a:pt x="2457" y="757"/>
                </a:lnTo>
                <a:lnTo>
                  <a:pt x="2430" y="760"/>
                </a:lnTo>
                <a:lnTo>
                  <a:pt x="2403" y="757"/>
                </a:lnTo>
                <a:lnTo>
                  <a:pt x="2377" y="749"/>
                </a:lnTo>
                <a:lnTo>
                  <a:pt x="2354" y="736"/>
                </a:lnTo>
                <a:lnTo>
                  <a:pt x="2334" y="720"/>
                </a:lnTo>
                <a:lnTo>
                  <a:pt x="2318" y="700"/>
                </a:lnTo>
                <a:lnTo>
                  <a:pt x="2305" y="677"/>
                </a:lnTo>
                <a:lnTo>
                  <a:pt x="2296" y="652"/>
                </a:lnTo>
                <a:lnTo>
                  <a:pt x="2294" y="624"/>
                </a:lnTo>
                <a:lnTo>
                  <a:pt x="2294" y="135"/>
                </a:lnTo>
                <a:lnTo>
                  <a:pt x="2296" y="108"/>
                </a:lnTo>
                <a:lnTo>
                  <a:pt x="2305" y="83"/>
                </a:lnTo>
                <a:lnTo>
                  <a:pt x="2318" y="60"/>
                </a:lnTo>
                <a:lnTo>
                  <a:pt x="2334" y="40"/>
                </a:lnTo>
                <a:lnTo>
                  <a:pt x="2354" y="23"/>
                </a:lnTo>
                <a:lnTo>
                  <a:pt x="2377" y="11"/>
                </a:lnTo>
                <a:lnTo>
                  <a:pt x="2403" y="3"/>
                </a:lnTo>
                <a:lnTo>
                  <a:pt x="2430" y="0"/>
                </a:lnTo>
                <a:close/>
                <a:moveTo>
                  <a:pt x="790" y="0"/>
                </a:moveTo>
                <a:lnTo>
                  <a:pt x="817" y="3"/>
                </a:lnTo>
                <a:lnTo>
                  <a:pt x="844" y="11"/>
                </a:lnTo>
                <a:lnTo>
                  <a:pt x="867" y="23"/>
                </a:lnTo>
                <a:lnTo>
                  <a:pt x="887" y="40"/>
                </a:lnTo>
                <a:lnTo>
                  <a:pt x="903" y="60"/>
                </a:lnTo>
                <a:lnTo>
                  <a:pt x="916" y="83"/>
                </a:lnTo>
                <a:lnTo>
                  <a:pt x="924" y="108"/>
                </a:lnTo>
                <a:lnTo>
                  <a:pt x="926" y="135"/>
                </a:lnTo>
                <a:lnTo>
                  <a:pt x="926" y="624"/>
                </a:lnTo>
                <a:lnTo>
                  <a:pt x="924" y="652"/>
                </a:lnTo>
                <a:lnTo>
                  <a:pt x="916" y="677"/>
                </a:lnTo>
                <a:lnTo>
                  <a:pt x="903" y="700"/>
                </a:lnTo>
                <a:lnTo>
                  <a:pt x="887" y="720"/>
                </a:lnTo>
                <a:lnTo>
                  <a:pt x="867" y="736"/>
                </a:lnTo>
                <a:lnTo>
                  <a:pt x="844" y="749"/>
                </a:lnTo>
                <a:lnTo>
                  <a:pt x="817" y="757"/>
                </a:lnTo>
                <a:lnTo>
                  <a:pt x="790" y="760"/>
                </a:lnTo>
                <a:lnTo>
                  <a:pt x="763" y="757"/>
                </a:lnTo>
                <a:lnTo>
                  <a:pt x="737" y="749"/>
                </a:lnTo>
                <a:lnTo>
                  <a:pt x="714" y="736"/>
                </a:lnTo>
                <a:lnTo>
                  <a:pt x="694" y="720"/>
                </a:lnTo>
                <a:lnTo>
                  <a:pt x="678" y="700"/>
                </a:lnTo>
                <a:lnTo>
                  <a:pt x="665" y="677"/>
                </a:lnTo>
                <a:lnTo>
                  <a:pt x="657" y="652"/>
                </a:lnTo>
                <a:lnTo>
                  <a:pt x="655" y="624"/>
                </a:lnTo>
                <a:lnTo>
                  <a:pt x="655" y="135"/>
                </a:lnTo>
                <a:lnTo>
                  <a:pt x="657" y="108"/>
                </a:lnTo>
                <a:lnTo>
                  <a:pt x="665" y="83"/>
                </a:lnTo>
                <a:lnTo>
                  <a:pt x="678" y="60"/>
                </a:lnTo>
                <a:lnTo>
                  <a:pt x="694" y="40"/>
                </a:lnTo>
                <a:lnTo>
                  <a:pt x="714" y="23"/>
                </a:lnTo>
                <a:lnTo>
                  <a:pt x="737" y="11"/>
                </a:lnTo>
                <a:lnTo>
                  <a:pt x="763" y="3"/>
                </a:lnTo>
                <a:lnTo>
                  <a:pt x="79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241038</xdr:colOff>
      <xdr:row>22</xdr:row>
      <xdr:rowOff>8404</xdr:rowOff>
    </xdr:from>
    <xdr:to>
      <xdr:col>2</xdr:col>
      <xdr:colOff>545838</xdr:colOff>
      <xdr:row>22</xdr:row>
      <xdr:rowOff>198904</xdr:rowOff>
    </xdr:to>
    <xdr:grpSp>
      <xdr:nvGrpSpPr>
        <xdr:cNvPr id="111" name="添加事件" descr="选择以添加新事件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GrpSpPr/>
      </xdr:nvGrpSpPr>
      <xdr:grpSpPr>
        <a:xfrm>
          <a:off x="169600" y="5628154"/>
          <a:ext cx="1619251" cy="190500"/>
          <a:chOff x="298188" y="4809004"/>
          <a:chExt cx="1381125" cy="190500"/>
        </a:xfrm>
      </xdr:grpSpPr>
      <xdr:sp macro="" textlink="">
        <xdr:nvSpPr>
          <xdr:cNvPr id="112" name="圆角矩形 111">
            <a:hlinkClick xmlns:r="http://schemas.openxmlformats.org/officeDocument/2006/relationships" r:id="rId1" tooltip="选择以添加新事件"/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 rtl="0"/>
            <a:r>
              <a:rPr lang="zh-cn" sz="900" b="1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添加</a:t>
            </a:r>
            <a:r>
              <a:rPr lang="zh-cn" sz="900" b="1" baseline="0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事件</a:t>
            </a:r>
            <a:endParaRPr lang="en-US" sz="1000" b="1">
              <a:solidFill>
                <a:schemeClr val="tx2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grpSp>
        <xdr:nvGrpSpPr>
          <xdr:cNvPr id="113" name="添加事件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115" name="长方形 15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6" name="任意多边形(F) 16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0</xdr:col>
      <xdr:colOff>179579</xdr:colOff>
      <xdr:row>20</xdr:row>
      <xdr:rowOff>7845</xdr:rowOff>
    </xdr:from>
    <xdr:to>
      <xdr:col>2</xdr:col>
      <xdr:colOff>549737</xdr:colOff>
      <xdr:row>20</xdr:row>
      <xdr:rowOff>198345</xdr:rowOff>
    </xdr:to>
    <xdr:grpSp>
      <xdr:nvGrpSpPr>
        <xdr:cNvPr id="117" name="编辑时间" descr="选择以编辑计划程序时间间隔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170054" y="5151345"/>
          <a:ext cx="1622696" cy="190500"/>
          <a:chOff x="303404" y="4513170"/>
          <a:chExt cx="1379808" cy="190500"/>
        </a:xfrm>
      </xdr:grpSpPr>
      <xdr:sp macro="" textlink="">
        <xdr:nvSpPr>
          <xdr:cNvPr id="118" name="圆角矩形 117">
            <a:hlinkClick xmlns:r="http://schemas.openxmlformats.org/officeDocument/2006/relationships" r:id="rId2" tooltip="选择以编辑时间间隔"/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 rtl="0"/>
            <a:r>
              <a:rPr lang="zh-cn" sz="900" b="1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编辑时间</a:t>
            </a:r>
            <a:endParaRPr lang="en-US" sz="1000" b="1">
              <a:solidFill>
                <a:schemeClr val="tx2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grpSp>
        <xdr:nvGrpSpPr>
          <xdr:cNvPr id="119" name="编辑时间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121" name="长方形 20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22" name="任意多边形(F) 21">
              <a:extLst>
                <a:ext uri="{FF2B5EF4-FFF2-40B4-BE49-F238E27FC236}">
                  <a16:creationId xmlns:a16="http://schemas.microsoft.com/office/drawing/2014/main" id="{00000000-0008-0000-0000-00007A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</xdr:col>
      <xdr:colOff>280</xdr:colOff>
      <xdr:row>17</xdr:row>
      <xdr:rowOff>198294</xdr:rowOff>
    </xdr:from>
    <xdr:to>
      <xdr:col>1</xdr:col>
      <xdr:colOff>296115</xdr:colOff>
      <xdr:row>19</xdr:row>
      <xdr:rowOff>4993</xdr:rowOff>
    </xdr:to>
    <xdr:grpSp>
      <xdr:nvGrpSpPr>
        <xdr:cNvPr id="123" name="工具箱图标" descr="公文包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pSpPr>
          <a:grpSpLocks noChangeAspect="1"/>
        </xdr:cNvGrpSpPr>
      </xdr:nvGrpSpPr>
      <xdr:grpSpPr bwMode="auto">
        <a:xfrm>
          <a:off x="171730" y="4627419"/>
          <a:ext cx="295835" cy="282949"/>
          <a:chOff x="32" y="131"/>
          <a:chExt cx="31" cy="402"/>
        </a:xfrm>
      </xdr:grpSpPr>
      <xdr:sp macro="" textlink="">
        <xdr:nvSpPr>
          <xdr:cNvPr id="125" name="长方形 25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6" name="长方形 26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27" name="任意多边形(F) 27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4</xdr:col>
      <xdr:colOff>86590</xdr:colOff>
      <xdr:row>1</xdr:row>
      <xdr:rowOff>19915</xdr:rowOff>
    </xdr:from>
    <xdr:to>
      <xdr:col>4</xdr:col>
      <xdr:colOff>404249</xdr:colOff>
      <xdr:row>1</xdr:row>
      <xdr:rowOff>334586</xdr:rowOff>
    </xdr:to>
    <xdr:grpSp>
      <xdr:nvGrpSpPr>
        <xdr:cNvPr id="155" name="时钟图标" descr="时钟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GrpSpPr>
          <a:grpSpLocks noChangeAspect="1"/>
        </xdr:cNvGrpSpPr>
      </xdr:nvGrpSpPr>
      <xdr:grpSpPr bwMode="auto">
        <a:xfrm>
          <a:off x="2625003" y="524740"/>
          <a:ext cx="317659" cy="314671"/>
          <a:chOff x="270" y="53"/>
          <a:chExt cx="29" cy="29"/>
        </a:xfrm>
      </xdr:grpSpPr>
      <xdr:sp macro="" textlink="">
        <xdr:nvSpPr>
          <xdr:cNvPr id="157" name="长方形 9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8" name="任意多边形(F) 10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9" name="长方形 11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0" name="长方形 12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1" name="长方形 13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2" name="长方形 14">
            <a:extLst>
              <a:ext uri="{FF2B5EF4-FFF2-40B4-BE49-F238E27FC236}">
                <a16:creationId xmlns:a16="http://schemas.microsoft.com/office/drawing/2014/main" id="{00000000-0008-0000-0000-0000A2000000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3" name="任意多边形(F) 15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4" name="任意多边形(F) 16">
            <a:extLst>
              <a:ext uri="{FF2B5EF4-FFF2-40B4-BE49-F238E27FC236}">
                <a16:creationId xmlns:a16="http://schemas.microsoft.com/office/drawing/2014/main" id="{00000000-0008-0000-0000-0000A4000000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5" name="任意多边形 17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6" name="任意多边形 18">
            <a:extLst>
              <a:ext uri="{FF2B5EF4-FFF2-40B4-BE49-F238E27FC236}">
                <a16:creationId xmlns:a16="http://schemas.microsoft.com/office/drawing/2014/main" id="{00000000-0008-0000-0000-0000A6000000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7" name="任意多边形 19">
            <a:extLst>
              <a:ext uri="{FF2B5EF4-FFF2-40B4-BE49-F238E27FC236}">
                <a16:creationId xmlns:a16="http://schemas.microsoft.com/office/drawing/2014/main" id="{00000000-0008-0000-0000-0000A7000000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8" name="任意多边形 20">
            <a:extLst>
              <a:ext uri="{FF2B5EF4-FFF2-40B4-BE49-F238E27FC236}">
                <a16:creationId xmlns:a16="http://schemas.microsoft.com/office/drawing/2014/main" id="{00000000-0008-0000-0000-0000A8000000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9" name="任意多边形(F) 21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0" name="任意多边形 22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1" name="任意多边形(F) 23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7</xdr:col>
      <xdr:colOff>95034</xdr:colOff>
      <xdr:row>1</xdr:row>
      <xdr:rowOff>29440</xdr:rowOff>
    </xdr:from>
    <xdr:to>
      <xdr:col>7</xdr:col>
      <xdr:colOff>527581</xdr:colOff>
      <xdr:row>1</xdr:row>
      <xdr:rowOff>322203</xdr:rowOff>
    </xdr:to>
    <xdr:grpSp>
      <xdr:nvGrpSpPr>
        <xdr:cNvPr id="172" name="照相机图标" descr="照相机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GrpSpPr>
          <a:grpSpLocks noChangeAspect="1"/>
        </xdr:cNvGrpSpPr>
      </xdr:nvGrpSpPr>
      <xdr:grpSpPr bwMode="auto">
        <a:xfrm>
          <a:off x="5762409" y="534265"/>
          <a:ext cx="432547" cy="292763"/>
          <a:chOff x="306" y="55"/>
          <a:chExt cx="291" cy="27"/>
        </a:xfrm>
      </xdr:grpSpPr>
      <xdr:sp macro="" textlink="">
        <xdr:nvSpPr>
          <xdr:cNvPr id="174" name="长方形 27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长方形 28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任意多边形(F) 29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11</xdr:col>
      <xdr:colOff>57150</xdr:colOff>
      <xdr:row>1</xdr:row>
      <xdr:rowOff>19915</xdr:rowOff>
    </xdr:from>
    <xdr:to>
      <xdr:col>12</xdr:col>
      <xdr:colOff>187478</xdr:colOff>
      <xdr:row>1</xdr:row>
      <xdr:rowOff>301724</xdr:rowOff>
    </xdr:to>
    <xdr:grpSp>
      <xdr:nvGrpSpPr>
        <xdr:cNvPr id="177" name="备注图标" descr="备忘录框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GrpSpPr>
          <a:grpSpLocks noChangeAspect="1"/>
        </xdr:cNvGrpSpPr>
      </xdr:nvGrpSpPr>
      <xdr:grpSpPr bwMode="auto">
        <a:xfrm>
          <a:off x="8905875" y="524740"/>
          <a:ext cx="354166" cy="281809"/>
          <a:chOff x="89" y="56"/>
          <a:chExt cx="781" cy="26"/>
        </a:xfrm>
      </xdr:grpSpPr>
      <xdr:sp macro="" textlink="">
        <xdr:nvSpPr>
          <xdr:cNvPr id="179" name="长方形​ 33">
            <a:extLst>
              <a:ext uri="{FF2B5EF4-FFF2-40B4-BE49-F238E27FC236}">
                <a16:creationId xmlns:a16="http://schemas.microsoft.com/office/drawing/2014/main" id="{00000000-0008-0000-0000-0000B3000000}"/>
              </a:ext>
            </a:extLst>
          </xdr:cNvPr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任意多边形(F) 34">
            <a:extLst>
              <a:ext uri="{FF2B5EF4-FFF2-40B4-BE49-F238E27FC236}">
                <a16:creationId xmlns:a16="http://schemas.microsoft.com/office/drawing/2014/main" id="{00000000-0008-0000-0000-0000B4000000}"/>
              </a:ext>
            </a:extLst>
          </xdr:cNvPr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任意多边形 35">
            <a:extLst>
              <a:ext uri="{FF2B5EF4-FFF2-40B4-BE49-F238E27FC236}">
                <a16:creationId xmlns:a16="http://schemas.microsoft.com/office/drawing/2014/main" id="{00000000-0008-0000-0000-0000B5000000}"/>
              </a:ext>
            </a:extLst>
          </xdr:cNvPr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156943</xdr:colOff>
      <xdr:row>11</xdr:row>
      <xdr:rowOff>39779</xdr:rowOff>
    </xdr:from>
    <xdr:to>
      <xdr:col>2</xdr:col>
      <xdr:colOff>872937</xdr:colOff>
      <xdr:row>11</xdr:row>
      <xdr:rowOff>210668</xdr:rowOff>
    </xdr:to>
    <xdr:sp macro="" textlink="">
      <xdr:nvSpPr>
        <xdr:cNvPr id="2" name="编辑仪表板" descr="用于查看每日计划的导航按钮">
          <a:hlinkClick xmlns:r="http://schemas.openxmlformats.org/officeDocument/2006/relationships" r:id="rId1" tooltip="选择以查看每日计划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37918" y="3040154"/>
          <a:ext cx="1744694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0"/>
          <a:r>
            <a:rPr lang="zh-cn" sz="900" b="1">
              <a:solidFill>
                <a:schemeClr val="tx2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查看</a:t>
          </a:r>
          <a:r>
            <a:rPr lang="zh-cn" sz="900" b="1" baseline="0">
              <a:solidFill>
                <a:schemeClr val="tx2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每日</a:t>
          </a:r>
          <a:r>
            <a:rPr lang="zh-cn" sz="1000" b="1" baseline="0">
              <a:solidFill>
                <a:schemeClr val="tx2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计划</a:t>
          </a:r>
          <a:endParaRPr lang="en-US" sz="1000" b="1">
            <a:solidFill>
              <a:schemeClr val="tx2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 fPrintsWithSheet="0"/>
  </xdr:twoCellAnchor>
  <xdr:twoCellAnchor editAs="oneCell">
    <xdr:from>
      <xdr:col>1</xdr:col>
      <xdr:colOff>164166</xdr:colOff>
      <xdr:row>9</xdr:row>
      <xdr:rowOff>40342</xdr:rowOff>
    </xdr:from>
    <xdr:to>
      <xdr:col>2</xdr:col>
      <xdr:colOff>880160</xdr:colOff>
      <xdr:row>9</xdr:row>
      <xdr:rowOff>211231</xdr:rowOff>
    </xdr:to>
    <xdr:sp macro="" textlink="">
      <xdr:nvSpPr>
        <xdr:cNvPr id="3" name="编辑时间" descr="用于编辑计划程序时间间隔的导航按钮">
          <a:hlinkClick xmlns:r="http://schemas.openxmlformats.org/officeDocument/2006/relationships" r:id="rId2" tooltip="选择以编辑时间间隔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45141" y="2564467"/>
          <a:ext cx="1744694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0"/>
          <a:r>
            <a:rPr lang="zh-cn" sz="1000" b="1">
              <a:solidFill>
                <a:schemeClr val="tx2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编辑时间</a:t>
          </a:r>
        </a:p>
      </xdr:txBody>
    </xdr:sp>
    <xdr:clientData fPrintsWithSheet="0"/>
  </xdr:twoCellAnchor>
  <xdr:twoCellAnchor editAs="oneCell">
    <xdr:from>
      <xdr:col>4</xdr:col>
      <xdr:colOff>104775</xdr:colOff>
      <xdr:row>1</xdr:row>
      <xdr:rowOff>85725</xdr:rowOff>
    </xdr:from>
    <xdr:to>
      <xdr:col>4</xdr:col>
      <xdr:colOff>295275</xdr:colOff>
      <xdr:row>1</xdr:row>
      <xdr:rowOff>266700</xdr:rowOff>
    </xdr:to>
    <xdr:grpSp>
      <xdr:nvGrpSpPr>
        <xdr:cNvPr id="2051" name="日期图标" descr="日历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GrpSpPr>
          <a:grpSpLocks noChangeAspect="1"/>
        </xdr:cNvGrpSpPr>
      </xdr:nvGrpSpPr>
      <xdr:grpSpPr bwMode="auto">
        <a:xfrm>
          <a:off x="2443163" y="590550"/>
          <a:ext cx="190500" cy="180975"/>
          <a:chOff x="223" y="69"/>
          <a:chExt cx="20" cy="19"/>
        </a:xfrm>
      </xdr:grpSpPr>
      <xdr:sp macro="" textlink="">
        <xdr:nvSpPr>
          <xdr:cNvPr id="2052" name="长方形 4">
            <a:extLst>
              <a:ext uri="{FF2B5EF4-FFF2-40B4-BE49-F238E27FC236}">
                <a16:creationId xmlns:a16="http://schemas.microsoft.com/office/drawing/2014/main" id="{00000000-0008-0000-0100-00000408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69"/>
            <a:ext cx="20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任意多边形(F) 5">
            <a:extLst>
              <a:ext uri="{FF2B5EF4-FFF2-40B4-BE49-F238E27FC236}">
                <a16:creationId xmlns:a16="http://schemas.microsoft.com/office/drawing/2014/main" id="{00000000-0008-0000-0100-000005080000}"/>
              </a:ext>
            </a:extLst>
          </xdr:cNvPr>
          <xdr:cNvSpPr>
            <a:spLocks noEditPoints="1"/>
          </xdr:cNvSpPr>
        </xdr:nvSpPr>
        <xdr:spPr bwMode="auto">
          <a:xfrm>
            <a:off x="223" y="69"/>
            <a:ext cx="19" cy="19"/>
          </a:xfrm>
          <a:custGeom>
            <a:avLst/>
            <a:gdLst>
              <a:gd name="T0" fmla="*/ 2030 w 3130"/>
              <a:gd name="T1" fmla="*/ 1582 h 3097"/>
              <a:gd name="T2" fmla="*/ 2421 w 3130"/>
              <a:gd name="T3" fmla="*/ 2131 h 3097"/>
              <a:gd name="T4" fmla="*/ 2030 w 3130"/>
              <a:gd name="T5" fmla="*/ 2600 h 3097"/>
              <a:gd name="T6" fmla="*/ 1994 w 3130"/>
              <a:gd name="T7" fmla="*/ 1334 h 3097"/>
              <a:gd name="T8" fmla="*/ 901 w 3130"/>
              <a:gd name="T9" fmla="*/ 2600 h 3097"/>
              <a:gd name="T10" fmla="*/ 646 w 3130"/>
              <a:gd name="T11" fmla="*/ 1550 h 3097"/>
              <a:gd name="T12" fmla="*/ 768 w 3130"/>
              <a:gd name="T13" fmla="*/ 1535 h 3097"/>
              <a:gd name="T14" fmla="*/ 890 w 3130"/>
              <a:gd name="T15" fmla="*/ 1469 h 3097"/>
              <a:gd name="T16" fmla="*/ 939 w 3130"/>
              <a:gd name="T17" fmla="*/ 1378 h 3097"/>
              <a:gd name="T18" fmla="*/ 286 w 3130"/>
              <a:gd name="T19" fmla="*/ 1032 h 3097"/>
              <a:gd name="T20" fmla="*/ 286 w 3130"/>
              <a:gd name="T21" fmla="*/ 1032 h 3097"/>
              <a:gd name="T22" fmla="*/ 570 w 3130"/>
              <a:gd name="T23" fmla="*/ 416 h 3097"/>
              <a:gd name="T24" fmla="*/ 509 w 3130"/>
              <a:gd name="T25" fmla="*/ 551 h 3097"/>
              <a:gd name="T26" fmla="*/ 531 w 3130"/>
              <a:gd name="T27" fmla="*/ 703 h 3097"/>
              <a:gd name="T28" fmla="*/ 628 w 3130"/>
              <a:gd name="T29" fmla="*/ 814 h 3097"/>
              <a:gd name="T30" fmla="*/ 774 w 3130"/>
              <a:gd name="T31" fmla="*/ 858 h 3097"/>
              <a:gd name="T32" fmla="*/ 920 w 3130"/>
              <a:gd name="T33" fmla="*/ 814 h 3097"/>
              <a:gd name="T34" fmla="*/ 1017 w 3130"/>
              <a:gd name="T35" fmla="*/ 703 h 3097"/>
              <a:gd name="T36" fmla="*/ 1039 w 3130"/>
              <a:gd name="T37" fmla="*/ 551 h 3097"/>
              <a:gd name="T38" fmla="*/ 977 w 3130"/>
              <a:gd name="T39" fmla="*/ 416 h 3097"/>
              <a:gd name="T40" fmla="*/ 2202 w 3130"/>
              <a:gd name="T41" fmla="*/ 390 h 3097"/>
              <a:gd name="T42" fmla="*/ 2123 w 3130"/>
              <a:gd name="T43" fmla="*/ 514 h 3097"/>
              <a:gd name="T44" fmla="*/ 2123 w 3130"/>
              <a:gd name="T45" fmla="*/ 668 h 3097"/>
              <a:gd name="T46" fmla="*/ 2204 w 3130"/>
              <a:gd name="T47" fmla="*/ 792 h 3097"/>
              <a:gd name="T48" fmla="*/ 2340 w 3130"/>
              <a:gd name="T49" fmla="*/ 855 h 3097"/>
              <a:gd name="T50" fmla="*/ 2492 w 3130"/>
              <a:gd name="T51" fmla="*/ 833 h 3097"/>
              <a:gd name="T52" fmla="*/ 2604 w 3130"/>
              <a:gd name="T53" fmla="*/ 736 h 3097"/>
              <a:gd name="T54" fmla="*/ 2647 w 3130"/>
              <a:gd name="T55" fmla="*/ 590 h 3097"/>
              <a:gd name="T56" fmla="*/ 2605 w 3130"/>
              <a:gd name="T57" fmla="*/ 445 h 3097"/>
              <a:gd name="T58" fmla="*/ 3130 w 3130"/>
              <a:gd name="T59" fmla="*/ 249 h 3097"/>
              <a:gd name="T60" fmla="*/ 2379 w 3130"/>
              <a:gd name="T61" fmla="*/ 0 h 3097"/>
              <a:gd name="T62" fmla="*/ 2474 w 3130"/>
              <a:gd name="T63" fmla="*/ 39 h 3097"/>
              <a:gd name="T64" fmla="*/ 2513 w 3130"/>
              <a:gd name="T65" fmla="*/ 133 h 3097"/>
              <a:gd name="T66" fmla="*/ 2490 w 3130"/>
              <a:gd name="T67" fmla="*/ 688 h 3097"/>
              <a:gd name="T68" fmla="*/ 2406 w 3130"/>
              <a:gd name="T69" fmla="*/ 744 h 3097"/>
              <a:gd name="T70" fmla="*/ 2305 w 3130"/>
              <a:gd name="T71" fmla="*/ 724 h 3097"/>
              <a:gd name="T72" fmla="*/ 2249 w 3130"/>
              <a:gd name="T73" fmla="*/ 640 h 3097"/>
              <a:gd name="T74" fmla="*/ 2257 w 3130"/>
              <a:gd name="T75" fmla="*/ 81 h 3097"/>
              <a:gd name="T76" fmla="*/ 2328 w 3130"/>
              <a:gd name="T77" fmla="*/ 10 h 3097"/>
              <a:gd name="T78" fmla="*/ 801 w 3130"/>
              <a:gd name="T79" fmla="*/ 3 h 3097"/>
              <a:gd name="T80" fmla="*/ 884 w 3130"/>
              <a:gd name="T81" fmla="*/ 58 h 3097"/>
              <a:gd name="T82" fmla="*/ 907 w 3130"/>
              <a:gd name="T83" fmla="*/ 613 h 3097"/>
              <a:gd name="T84" fmla="*/ 868 w 3130"/>
              <a:gd name="T85" fmla="*/ 707 h 3097"/>
              <a:gd name="T86" fmla="*/ 774 w 3130"/>
              <a:gd name="T87" fmla="*/ 746 h 3097"/>
              <a:gd name="T88" fmla="*/ 680 w 3130"/>
              <a:gd name="T89" fmla="*/ 707 h 3097"/>
              <a:gd name="T90" fmla="*/ 641 w 3130"/>
              <a:gd name="T91" fmla="*/ 613 h 3097"/>
              <a:gd name="T92" fmla="*/ 663 w 3130"/>
              <a:gd name="T93" fmla="*/ 58 h 3097"/>
              <a:gd name="T94" fmla="*/ 746 w 3130"/>
              <a:gd name="T95" fmla="*/ 3 h 30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130" h="3097">
                <a:moveTo>
                  <a:pt x="2030" y="1582"/>
                </a:moveTo>
                <a:lnTo>
                  <a:pt x="1712" y="2131"/>
                </a:lnTo>
                <a:lnTo>
                  <a:pt x="2030" y="2131"/>
                </a:lnTo>
                <a:lnTo>
                  <a:pt x="2030" y="1582"/>
                </a:lnTo>
                <a:close/>
                <a:moveTo>
                  <a:pt x="1994" y="1334"/>
                </a:moveTo>
                <a:lnTo>
                  <a:pt x="2276" y="1334"/>
                </a:lnTo>
                <a:lnTo>
                  <a:pt x="2276" y="2131"/>
                </a:lnTo>
                <a:lnTo>
                  <a:pt x="2421" y="2131"/>
                </a:lnTo>
                <a:lnTo>
                  <a:pt x="2421" y="2327"/>
                </a:lnTo>
                <a:lnTo>
                  <a:pt x="2276" y="2327"/>
                </a:lnTo>
                <a:lnTo>
                  <a:pt x="2276" y="2600"/>
                </a:lnTo>
                <a:lnTo>
                  <a:pt x="2030" y="2600"/>
                </a:lnTo>
                <a:lnTo>
                  <a:pt x="2030" y="2327"/>
                </a:lnTo>
                <a:lnTo>
                  <a:pt x="1525" y="2327"/>
                </a:lnTo>
                <a:lnTo>
                  <a:pt x="1525" y="2108"/>
                </a:lnTo>
                <a:lnTo>
                  <a:pt x="1994" y="1334"/>
                </a:lnTo>
                <a:close/>
                <a:moveTo>
                  <a:pt x="949" y="1326"/>
                </a:moveTo>
                <a:lnTo>
                  <a:pt x="1158" y="1326"/>
                </a:lnTo>
                <a:lnTo>
                  <a:pt x="1158" y="2600"/>
                </a:lnTo>
                <a:lnTo>
                  <a:pt x="901" y="2600"/>
                </a:lnTo>
                <a:lnTo>
                  <a:pt x="901" y="1721"/>
                </a:lnTo>
                <a:lnTo>
                  <a:pt x="602" y="1721"/>
                </a:lnTo>
                <a:lnTo>
                  <a:pt x="602" y="1552"/>
                </a:lnTo>
                <a:lnTo>
                  <a:pt x="646" y="1550"/>
                </a:lnTo>
                <a:lnTo>
                  <a:pt x="685" y="1546"/>
                </a:lnTo>
                <a:lnTo>
                  <a:pt x="718" y="1543"/>
                </a:lnTo>
                <a:lnTo>
                  <a:pt x="745" y="1539"/>
                </a:lnTo>
                <a:lnTo>
                  <a:pt x="768" y="1535"/>
                </a:lnTo>
                <a:lnTo>
                  <a:pt x="803" y="1525"/>
                </a:lnTo>
                <a:lnTo>
                  <a:pt x="836" y="1510"/>
                </a:lnTo>
                <a:lnTo>
                  <a:pt x="864" y="1491"/>
                </a:lnTo>
                <a:lnTo>
                  <a:pt x="890" y="1469"/>
                </a:lnTo>
                <a:lnTo>
                  <a:pt x="905" y="1450"/>
                </a:lnTo>
                <a:lnTo>
                  <a:pt x="919" y="1429"/>
                </a:lnTo>
                <a:lnTo>
                  <a:pt x="930" y="1405"/>
                </a:lnTo>
                <a:lnTo>
                  <a:pt x="939" y="1378"/>
                </a:lnTo>
                <a:lnTo>
                  <a:pt x="945" y="1356"/>
                </a:lnTo>
                <a:lnTo>
                  <a:pt x="948" y="1339"/>
                </a:lnTo>
                <a:lnTo>
                  <a:pt x="949" y="1326"/>
                </a:lnTo>
                <a:close/>
                <a:moveTo>
                  <a:pt x="286" y="1032"/>
                </a:moveTo>
                <a:lnTo>
                  <a:pt x="286" y="2811"/>
                </a:lnTo>
                <a:lnTo>
                  <a:pt x="2843" y="2811"/>
                </a:lnTo>
                <a:lnTo>
                  <a:pt x="2843" y="1032"/>
                </a:lnTo>
                <a:lnTo>
                  <a:pt x="286" y="1032"/>
                </a:lnTo>
                <a:close/>
                <a:moveTo>
                  <a:pt x="0" y="249"/>
                </a:moveTo>
                <a:lnTo>
                  <a:pt x="597" y="249"/>
                </a:lnTo>
                <a:lnTo>
                  <a:pt x="597" y="390"/>
                </a:lnTo>
                <a:lnTo>
                  <a:pt x="570" y="416"/>
                </a:lnTo>
                <a:lnTo>
                  <a:pt x="548" y="445"/>
                </a:lnTo>
                <a:lnTo>
                  <a:pt x="530" y="479"/>
                </a:lnTo>
                <a:lnTo>
                  <a:pt x="517" y="514"/>
                </a:lnTo>
                <a:lnTo>
                  <a:pt x="509" y="551"/>
                </a:lnTo>
                <a:lnTo>
                  <a:pt x="506" y="590"/>
                </a:lnTo>
                <a:lnTo>
                  <a:pt x="509" y="629"/>
                </a:lnTo>
                <a:lnTo>
                  <a:pt x="517" y="668"/>
                </a:lnTo>
                <a:lnTo>
                  <a:pt x="531" y="703"/>
                </a:lnTo>
                <a:lnTo>
                  <a:pt x="549" y="736"/>
                </a:lnTo>
                <a:lnTo>
                  <a:pt x="571" y="766"/>
                </a:lnTo>
                <a:lnTo>
                  <a:pt x="599" y="792"/>
                </a:lnTo>
                <a:lnTo>
                  <a:pt x="628" y="814"/>
                </a:lnTo>
                <a:lnTo>
                  <a:pt x="661" y="833"/>
                </a:lnTo>
                <a:lnTo>
                  <a:pt x="696" y="847"/>
                </a:lnTo>
                <a:lnTo>
                  <a:pt x="734" y="855"/>
                </a:lnTo>
                <a:lnTo>
                  <a:pt x="774" y="858"/>
                </a:lnTo>
                <a:lnTo>
                  <a:pt x="814" y="855"/>
                </a:lnTo>
                <a:lnTo>
                  <a:pt x="851" y="847"/>
                </a:lnTo>
                <a:lnTo>
                  <a:pt x="886" y="833"/>
                </a:lnTo>
                <a:lnTo>
                  <a:pt x="920" y="814"/>
                </a:lnTo>
                <a:lnTo>
                  <a:pt x="950" y="792"/>
                </a:lnTo>
                <a:lnTo>
                  <a:pt x="976" y="766"/>
                </a:lnTo>
                <a:lnTo>
                  <a:pt x="999" y="736"/>
                </a:lnTo>
                <a:lnTo>
                  <a:pt x="1017" y="703"/>
                </a:lnTo>
                <a:lnTo>
                  <a:pt x="1030" y="668"/>
                </a:lnTo>
                <a:lnTo>
                  <a:pt x="1039" y="629"/>
                </a:lnTo>
                <a:lnTo>
                  <a:pt x="1042" y="590"/>
                </a:lnTo>
                <a:lnTo>
                  <a:pt x="1039" y="551"/>
                </a:lnTo>
                <a:lnTo>
                  <a:pt x="1030" y="514"/>
                </a:lnTo>
                <a:lnTo>
                  <a:pt x="1017" y="479"/>
                </a:lnTo>
                <a:lnTo>
                  <a:pt x="999" y="445"/>
                </a:lnTo>
                <a:lnTo>
                  <a:pt x="977" y="416"/>
                </a:lnTo>
                <a:lnTo>
                  <a:pt x="951" y="390"/>
                </a:lnTo>
                <a:lnTo>
                  <a:pt x="951" y="249"/>
                </a:lnTo>
                <a:lnTo>
                  <a:pt x="2202" y="249"/>
                </a:lnTo>
                <a:lnTo>
                  <a:pt x="2202" y="390"/>
                </a:lnTo>
                <a:lnTo>
                  <a:pt x="2176" y="416"/>
                </a:lnTo>
                <a:lnTo>
                  <a:pt x="2154" y="445"/>
                </a:lnTo>
                <a:lnTo>
                  <a:pt x="2136" y="479"/>
                </a:lnTo>
                <a:lnTo>
                  <a:pt x="2123" y="514"/>
                </a:lnTo>
                <a:lnTo>
                  <a:pt x="2115" y="551"/>
                </a:lnTo>
                <a:lnTo>
                  <a:pt x="2112" y="590"/>
                </a:lnTo>
                <a:lnTo>
                  <a:pt x="2115" y="629"/>
                </a:lnTo>
                <a:lnTo>
                  <a:pt x="2123" y="668"/>
                </a:lnTo>
                <a:lnTo>
                  <a:pt x="2137" y="703"/>
                </a:lnTo>
                <a:lnTo>
                  <a:pt x="2155" y="736"/>
                </a:lnTo>
                <a:lnTo>
                  <a:pt x="2177" y="766"/>
                </a:lnTo>
                <a:lnTo>
                  <a:pt x="2204" y="792"/>
                </a:lnTo>
                <a:lnTo>
                  <a:pt x="2233" y="814"/>
                </a:lnTo>
                <a:lnTo>
                  <a:pt x="2267" y="833"/>
                </a:lnTo>
                <a:lnTo>
                  <a:pt x="2302" y="847"/>
                </a:lnTo>
                <a:lnTo>
                  <a:pt x="2340" y="855"/>
                </a:lnTo>
                <a:lnTo>
                  <a:pt x="2379" y="858"/>
                </a:lnTo>
                <a:lnTo>
                  <a:pt x="2420" y="855"/>
                </a:lnTo>
                <a:lnTo>
                  <a:pt x="2457" y="847"/>
                </a:lnTo>
                <a:lnTo>
                  <a:pt x="2492" y="833"/>
                </a:lnTo>
                <a:lnTo>
                  <a:pt x="2525" y="814"/>
                </a:lnTo>
                <a:lnTo>
                  <a:pt x="2555" y="792"/>
                </a:lnTo>
                <a:lnTo>
                  <a:pt x="2582" y="766"/>
                </a:lnTo>
                <a:lnTo>
                  <a:pt x="2604" y="736"/>
                </a:lnTo>
                <a:lnTo>
                  <a:pt x="2623" y="703"/>
                </a:lnTo>
                <a:lnTo>
                  <a:pt x="2636" y="668"/>
                </a:lnTo>
                <a:lnTo>
                  <a:pt x="2645" y="629"/>
                </a:lnTo>
                <a:lnTo>
                  <a:pt x="2647" y="590"/>
                </a:lnTo>
                <a:lnTo>
                  <a:pt x="2645" y="551"/>
                </a:lnTo>
                <a:lnTo>
                  <a:pt x="2636" y="514"/>
                </a:lnTo>
                <a:lnTo>
                  <a:pt x="2623" y="479"/>
                </a:lnTo>
                <a:lnTo>
                  <a:pt x="2605" y="445"/>
                </a:lnTo>
                <a:lnTo>
                  <a:pt x="2583" y="416"/>
                </a:lnTo>
                <a:lnTo>
                  <a:pt x="2556" y="390"/>
                </a:lnTo>
                <a:lnTo>
                  <a:pt x="2556" y="249"/>
                </a:lnTo>
                <a:lnTo>
                  <a:pt x="3130" y="249"/>
                </a:lnTo>
                <a:lnTo>
                  <a:pt x="3130" y="3097"/>
                </a:lnTo>
                <a:lnTo>
                  <a:pt x="0" y="3097"/>
                </a:lnTo>
                <a:lnTo>
                  <a:pt x="0" y="249"/>
                </a:lnTo>
                <a:close/>
                <a:moveTo>
                  <a:pt x="2379" y="0"/>
                </a:moveTo>
                <a:lnTo>
                  <a:pt x="2406" y="3"/>
                </a:lnTo>
                <a:lnTo>
                  <a:pt x="2432" y="10"/>
                </a:lnTo>
                <a:lnTo>
                  <a:pt x="2454" y="23"/>
                </a:lnTo>
                <a:lnTo>
                  <a:pt x="2474" y="39"/>
                </a:lnTo>
                <a:lnTo>
                  <a:pt x="2490" y="58"/>
                </a:lnTo>
                <a:lnTo>
                  <a:pt x="2502" y="81"/>
                </a:lnTo>
                <a:lnTo>
                  <a:pt x="2510" y="107"/>
                </a:lnTo>
                <a:lnTo>
                  <a:pt x="2513" y="133"/>
                </a:lnTo>
                <a:lnTo>
                  <a:pt x="2513" y="613"/>
                </a:lnTo>
                <a:lnTo>
                  <a:pt x="2510" y="640"/>
                </a:lnTo>
                <a:lnTo>
                  <a:pt x="2502" y="665"/>
                </a:lnTo>
                <a:lnTo>
                  <a:pt x="2490" y="688"/>
                </a:lnTo>
                <a:lnTo>
                  <a:pt x="2474" y="707"/>
                </a:lnTo>
                <a:lnTo>
                  <a:pt x="2454" y="724"/>
                </a:lnTo>
                <a:lnTo>
                  <a:pt x="2432" y="736"/>
                </a:lnTo>
                <a:lnTo>
                  <a:pt x="2406" y="744"/>
                </a:lnTo>
                <a:lnTo>
                  <a:pt x="2379" y="746"/>
                </a:lnTo>
                <a:lnTo>
                  <a:pt x="2352" y="744"/>
                </a:lnTo>
                <a:lnTo>
                  <a:pt x="2328" y="736"/>
                </a:lnTo>
                <a:lnTo>
                  <a:pt x="2305" y="724"/>
                </a:lnTo>
                <a:lnTo>
                  <a:pt x="2285" y="707"/>
                </a:lnTo>
                <a:lnTo>
                  <a:pt x="2269" y="688"/>
                </a:lnTo>
                <a:lnTo>
                  <a:pt x="2257" y="665"/>
                </a:lnTo>
                <a:lnTo>
                  <a:pt x="2249" y="640"/>
                </a:lnTo>
                <a:lnTo>
                  <a:pt x="2247" y="613"/>
                </a:lnTo>
                <a:lnTo>
                  <a:pt x="2247" y="133"/>
                </a:lnTo>
                <a:lnTo>
                  <a:pt x="2249" y="107"/>
                </a:lnTo>
                <a:lnTo>
                  <a:pt x="2257" y="81"/>
                </a:lnTo>
                <a:lnTo>
                  <a:pt x="2269" y="58"/>
                </a:lnTo>
                <a:lnTo>
                  <a:pt x="2285" y="39"/>
                </a:lnTo>
                <a:lnTo>
                  <a:pt x="2305" y="23"/>
                </a:lnTo>
                <a:lnTo>
                  <a:pt x="2328" y="10"/>
                </a:lnTo>
                <a:lnTo>
                  <a:pt x="2352" y="3"/>
                </a:lnTo>
                <a:lnTo>
                  <a:pt x="2379" y="0"/>
                </a:lnTo>
                <a:close/>
                <a:moveTo>
                  <a:pt x="774" y="0"/>
                </a:moveTo>
                <a:lnTo>
                  <a:pt x="801" y="3"/>
                </a:lnTo>
                <a:lnTo>
                  <a:pt x="826" y="10"/>
                </a:lnTo>
                <a:lnTo>
                  <a:pt x="848" y="23"/>
                </a:lnTo>
                <a:lnTo>
                  <a:pt x="868" y="39"/>
                </a:lnTo>
                <a:lnTo>
                  <a:pt x="884" y="58"/>
                </a:lnTo>
                <a:lnTo>
                  <a:pt x="896" y="81"/>
                </a:lnTo>
                <a:lnTo>
                  <a:pt x="904" y="107"/>
                </a:lnTo>
                <a:lnTo>
                  <a:pt x="907" y="133"/>
                </a:lnTo>
                <a:lnTo>
                  <a:pt x="907" y="613"/>
                </a:lnTo>
                <a:lnTo>
                  <a:pt x="904" y="640"/>
                </a:lnTo>
                <a:lnTo>
                  <a:pt x="896" y="665"/>
                </a:lnTo>
                <a:lnTo>
                  <a:pt x="884" y="688"/>
                </a:lnTo>
                <a:lnTo>
                  <a:pt x="868" y="707"/>
                </a:lnTo>
                <a:lnTo>
                  <a:pt x="848" y="724"/>
                </a:lnTo>
                <a:lnTo>
                  <a:pt x="826" y="736"/>
                </a:lnTo>
                <a:lnTo>
                  <a:pt x="801" y="744"/>
                </a:lnTo>
                <a:lnTo>
                  <a:pt x="774" y="746"/>
                </a:lnTo>
                <a:lnTo>
                  <a:pt x="746" y="744"/>
                </a:lnTo>
                <a:lnTo>
                  <a:pt x="722" y="736"/>
                </a:lnTo>
                <a:lnTo>
                  <a:pt x="699" y="724"/>
                </a:lnTo>
                <a:lnTo>
                  <a:pt x="680" y="707"/>
                </a:lnTo>
                <a:lnTo>
                  <a:pt x="663" y="688"/>
                </a:lnTo>
                <a:lnTo>
                  <a:pt x="651" y="665"/>
                </a:lnTo>
                <a:lnTo>
                  <a:pt x="643" y="640"/>
                </a:lnTo>
                <a:lnTo>
                  <a:pt x="641" y="613"/>
                </a:lnTo>
                <a:lnTo>
                  <a:pt x="641" y="133"/>
                </a:lnTo>
                <a:lnTo>
                  <a:pt x="643" y="107"/>
                </a:lnTo>
                <a:lnTo>
                  <a:pt x="651" y="81"/>
                </a:lnTo>
                <a:lnTo>
                  <a:pt x="663" y="58"/>
                </a:lnTo>
                <a:lnTo>
                  <a:pt x="680" y="39"/>
                </a:lnTo>
                <a:lnTo>
                  <a:pt x="699" y="23"/>
                </a:lnTo>
                <a:lnTo>
                  <a:pt x="722" y="10"/>
                </a:lnTo>
                <a:lnTo>
                  <a:pt x="746" y="3"/>
                </a:lnTo>
                <a:lnTo>
                  <a:pt x="774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5</xdr:col>
      <xdr:colOff>123825</xdr:colOff>
      <xdr:row>1</xdr:row>
      <xdr:rowOff>85725</xdr:rowOff>
    </xdr:from>
    <xdr:to>
      <xdr:col>5</xdr:col>
      <xdr:colOff>304800</xdr:colOff>
      <xdr:row>1</xdr:row>
      <xdr:rowOff>266700</xdr:rowOff>
    </xdr:to>
    <xdr:grpSp>
      <xdr:nvGrpSpPr>
        <xdr:cNvPr id="2056" name="时间图标" descr="时钟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GrpSpPr>
          <a:grpSpLocks noChangeAspect="1"/>
        </xdr:cNvGrpSpPr>
      </xdr:nvGrpSpPr>
      <xdr:grpSpPr bwMode="auto">
        <a:xfrm>
          <a:off x="4062413" y="590550"/>
          <a:ext cx="180975" cy="180975"/>
          <a:chOff x="390" y="69"/>
          <a:chExt cx="19" cy="19"/>
        </a:xfrm>
      </xdr:grpSpPr>
      <xdr:sp macro="" textlink="">
        <xdr:nvSpPr>
          <xdr:cNvPr id="2057" name="长方形 9">
            <a:extLst>
              <a:ext uri="{FF2B5EF4-FFF2-40B4-BE49-F238E27FC236}">
                <a16:creationId xmlns:a16="http://schemas.microsoft.com/office/drawing/2014/main" id="{00000000-0008-0000-0100-000009080000}"/>
              </a:ext>
            </a:extLst>
          </xdr:cNvPr>
          <xdr:cNvSpPr>
            <a:spLocks noChangeArrowheads="1"/>
          </xdr:cNvSpPr>
        </xdr:nvSpPr>
        <xdr:spPr bwMode="auto">
          <a:xfrm>
            <a:off x="390" y="69"/>
            <a:ext cx="19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任意多边形(F) 10">
            <a:extLst>
              <a:ext uri="{FF2B5EF4-FFF2-40B4-BE49-F238E27FC236}">
                <a16:creationId xmlns:a16="http://schemas.microsoft.com/office/drawing/2014/main" id="{00000000-0008-0000-0100-00000A080000}"/>
              </a:ext>
            </a:extLst>
          </xdr:cNvPr>
          <xdr:cNvSpPr>
            <a:spLocks noEditPoints="1"/>
          </xdr:cNvSpPr>
        </xdr:nvSpPr>
        <xdr:spPr bwMode="auto">
          <a:xfrm>
            <a:off x="390" y="69"/>
            <a:ext cx="19" cy="19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6</xdr:col>
      <xdr:colOff>123825</xdr:colOff>
      <xdr:row>1</xdr:row>
      <xdr:rowOff>95250</xdr:rowOff>
    </xdr:from>
    <xdr:to>
      <xdr:col>6</xdr:col>
      <xdr:colOff>323850</xdr:colOff>
      <xdr:row>1</xdr:row>
      <xdr:rowOff>257175</xdr:rowOff>
    </xdr:to>
    <xdr:grpSp>
      <xdr:nvGrpSpPr>
        <xdr:cNvPr id="2061" name="说明图标" descr="说明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GrpSpPr>
          <a:grpSpLocks noChangeAspect="1"/>
        </xdr:cNvGrpSpPr>
      </xdr:nvGrpSpPr>
      <xdr:grpSpPr bwMode="auto">
        <a:xfrm>
          <a:off x="5386388" y="600075"/>
          <a:ext cx="200025" cy="161925"/>
          <a:chOff x="530" y="70"/>
          <a:chExt cx="21" cy="17"/>
        </a:xfrm>
      </xdr:grpSpPr>
      <xdr:sp macro="" textlink="">
        <xdr:nvSpPr>
          <xdr:cNvPr id="2062" name="长方形​​ 14">
            <a:extLst>
              <a:ext uri="{FF2B5EF4-FFF2-40B4-BE49-F238E27FC236}">
                <a16:creationId xmlns:a16="http://schemas.microsoft.com/office/drawing/2014/main" id="{00000000-0008-0000-0100-00000E080000}"/>
              </a:ext>
            </a:extLst>
          </xdr:cNvPr>
          <xdr:cNvSpPr>
            <a:spLocks noChangeArrowheads="1"/>
          </xdr:cNvSpPr>
        </xdr:nvSpPr>
        <xdr:spPr bwMode="auto">
          <a:xfrm>
            <a:off x="530" y="70"/>
            <a:ext cx="21" cy="1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任意多边形 15">
            <a:extLst>
              <a:ext uri="{FF2B5EF4-FFF2-40B4-BE49-F238E27FC236}">
                <a16:creationId xmlns:a16="http://schemas.microsoft.com/office/drawing/2014/main" id="{00000000-0008-0000-0100-00000F080000}"/>
              </a:ext>
            </a:extLst>
          </xdr:cNvPr>
          <xdr:cNvSpPr>
            <a:spLocks noEditPoints="1"/>
          </xdr:cNvSpPr>
        </xdr:nvSpPr>
        <xdr:spPr bwMode="auto">
          <a:xfrm>
            <a:off x="530" y="70"/>
            <a:ext cx="20" cy="17"/>
          </a:xfrm>
          <a:custGeom>
            <a:avLst/>
            <a:gdLst>
              <a:gd name="T0" fmla="*/ 3165 w 3165"/>
              <a:gd name="T1" fmla="*/ 2687 h 2687"/>
              <a:gd name="T2" fmla="*/ 339 w 3165"/>
              <a:gd name="T3" fmla="*/ 2009 h 2687"/>
              <a:gd name="T4" fmla="*/ 471 w 3165"/>
              <a:gd name="T5" fmla="*/ 2036 h 2687"/>
              <a:gd name="T6" fmla="*/ 578 w 3165"/>
              <a:gd name="T7" fmla="*/ 2108 h 2687"/>
              <a:gd name="T8" fmla="*/ 651 w 3165"/>
              <a:gd name="T9" fmla="*/ 2215 h 2687"/>
              <a:gd name="T10" fmla="*/ 677 w 3165"/>
              <a:gd name="T11" fmla="*/ 2346 h 2687"/>
              <a:gd name="T12" fmla="*/ 651 w 3165"/>
              <a:gd name="T13" fmla="*/ 2478 h 2687"/>
              <a:gd name="T14" fmla="*/ 578 w 3165"/>
              <a:gd name="T15" fmla="*/ 2585 h 2687"/>
              <a:gd name="T16" fmla="*/ 471 w 3165"/>
              <a:gd name="T17" fmla="*/ 2658 h 2687"/>
              <a:gd name="T18" fmla="*/ 339 w 3165"/>
              <a:gd name="T19" fmla="*/ 2684 h 2687"/>
              <a:gd name="T20" fmla="*/ 207 w 3165"/>
              <a:gd name="T21" fmla="*/ 2658 h 2687"/>
              <a:gd name="T22" fmla="*/ 100 w 3165"/>
              <a:gd name="T23" fmla="*/ 2585 h 2687"/>
              <a:gd name="T24" fmla="*/ 26 w 3165"/>
              <a:gd name="T25" fmla="*/ 2478 h 2687"/>
              <a:gd name="T26" fmla="*/ 0 w 3165"/>
              <a:gd name="T27" fmla="*/ 2346 h 2687"/>
              <a:gd name="T28" fmla="*/ 26 w 3165"/>
              <a:gd name="T29" fmla="*/ 2215 h 2687"/>
              <a:gd name="T30" fmla="*/ 100 w 3165"/>
              <a:gd name="T31" fmla="*/ 2108 h 2687"/>
              <a:gd name="T32" fmla="*/ 207 w 3165"/>
              <a:gd name="T33" fmla="*/ 2036 h 2687"/>
              <a:gd name="T34" fmla="*/ 339 w 3165"/>
              <a:gd name="T35" fmla="*/ 2009 h 2687"/>
              <a:gd name="T36" fmla="*/ 3165 w 3165"/>
              <a:gd name="T37" fmla="*/ 1671 h 2687"/>
              <a:gd name="T38" fmla="*/ 339 w 3165"/>
              <a:gd name="T39" fmla="*/ 971 h 2687"/>
              <a:gd name="T40" fmla="*/ 471 w 3165"/>
              <a:gd name="T41" fmla="*/ 997 h 2687"/>
              <a:gd name="T42" fmla="*/ 578 w 3165"/>
              <a:gd name="T43" fmla="*/ 1070 h 2687"/>
              <a:gd name="T44" fmla="*/ 651 w 3165"/>
              <a:gd name="T45" fmla="*/ 1177 h 2687"/>
              <a:gd name="T46" fmla="*/ 677 w 3165"/>
              <a:gd name="T47" fmla="*/ 1308 h 2687"/>
              <a:gd name="T48" fmla="*/ 651 w 3165"/>
              <a:gd name="T49" fmla="*/ 1440 h 2687"/>
              <a:gd name="T50" fmla="*/ 578 w 3165"/>
              <a:gd name="T51" fmla="*/ 1547 h 2687"/>
              <a:gd name="T52" fmla="*/ 471 w 3165"/>
              <a:gd name="T53" fmla="*/ 1619 h 2687"/>
              <a:gd name="T54" fmla="*/ 339 w 3165"/>
              <a:gd name="T55" fmla="*/ 1646 h 2687"/>
              <a:gd name="T56" fmla="*/ 207 w 3165"/>
              <a:gd name="T57" fmla="*/ 1619 h 2687"/>
              <a:gd name="T58" fmla="*/ 100 w 3165"/>
              <a:gd name="T59" fmla="*/ 1547 h 2687"/>
              <a:gd name="T60" fmla="*/ 26 w 3165"/>
              <a:gd name="T61" fmla="*/ 1440 h 2687"/>
              <a:gd name="T62" fmla="*/ 0 w 3165"/>
              <a:gd name="T63" fmla="*/ 1308 h 2687"/>
              <a:gd name="T64" fmla="*/ 26 w 3165"/>
              <a:gd name="T65" fmla="*/ 1177 h 2687"/>
              <a:gd name="T66" fmla="*/ 100 w 3165"/>
              <a:gd name="T67" fmla="*/ 1070 h 2687"/>
              <a:gd name="T68" fmla="*/ 207 w 3165"/>
              <a:gd name="T69" fmla="*/ 997 h 2687"/>
              <a:gd name="T70" fmla="*/ 339 w 3165"/>
              <a:gd name="T71" fmla="*/ 971 h 2687"/>
              <a:gd name="T72" fmla="*/ 3165 w 3165"/>
              <a:gd name="T73" fmla="*/ 654 h 2687"/>
              <a:gd name="T74" fmla="*/ 339 w 3165"/>
              <a:gd name="T75" fmla="*/ 0 h 2687"/>
              <a:gd name="T76" fmla="*/ 471 w 3165"/>
              <a:gd name="T77" fmla="*/ 27 h 2687"/>
              <a:gd name="T78" fmla="*/ 578 w 3165"/>
              <a:gd name="T79" fmla="*/ 99 h 2687"/>
              <a:gd name="T80" fmla="*/ 651 w 3165"/>
              <a:gd name="T81" fmla="*/ 206 h 2687"/>
              <a:gd name="T82" fmla="*/ 677 w 3165"/>
              <a:gd name="T83" fmla="*/ 338 h 2687"/>
              <a:gd name="T84" fmla="*/ 651 w 3165"/>
              <a:gd name="T85" fmla="*/ 469 h 2687"/>
              <a:gd name="T86" fmla="*/ 578 w 3165"/>
              <a:gd name="T87" fmla="*/ 576 h 2687"/>
              <a:gd name="T88" fmla="*/ 471 w 3165"/>
              <a:gd name="T89" fmla="*/ 648 h 2687"/>
              <a:gd name="T90" fmla="*/ 339 w 3165"/>
              <a:gd name="T91" fmla="*/ 675 h 2687"/>
              <a:gd name="T92" fmla="*/ 207 w 3165"/>
              <a:gd name="T93" fmla="*/ 648 h 2687"/>
              <a:gd name="T94" fmla="*/ 100 w 3165"/>
              <a:gd name="T95" fmla="*/ 576 h 2687"/>
              <a:gd name="T96" fmla="*/ 26 w 3165"/>
              <a:gd name="T97" fmla="*/ 469 h 2687"/>
              <a:gd name="T98" fmla="*/ 0 w 3165"/>
              <a:gd name="T99" fmla="*/ 338 h 2687"/>
              <a:gd name="T100" fmla="*/ 26 w 3165"/>
              <a:gd name="T101" fmla="*/ 206 h 2687"/>
              <a:gd name="T102" fmla="*/ 100 w 3165"/>
              <a:gd name="T103" fmla="*/ 99 h 2687"/>
              <a:gd name="T104" fmla="*/ 207 w 3165"/>
              <a:gd name="T105" fmla="*/ 27 h 2687"/>
              <a:gd name="T106" fmla="*/ 339 w 3165"/>
              <a:gd name="T107" fmla="*/ 0 h 26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65" h="2687">
                <a:moveTo>
                  <a:pt x="1077" y="2043"/>
                </a:moveTo>
                <a:lnTo>
                  <a:pt x="3165" y="2043"/>
                </a:lnTo>
                <a:lnTo>
                  <a:pt x="3165" y="2687"/>
                </a:lnTo>
                <a:lnTo>
                  <a:pt x="1077" y="2687"/>
                </a:lnTo>
                <a:lnTo>
                  <a:pt x="1077" y="2043"/>
                </a:lnTo>
                <a:close/>
                <a:moveTo>
                  <a:pt x="339" y="2009"/>
                </a:moveTo>
                <a:lnTo>
                  <a:pt x="385" y="2013"/>
                </a:lnTo>
                <a:lnTo>
                  <a:pt x="428" y="2022"/>
                </a:lnTo>
                <a:lnTo>
                  <a:pt x="471" y="2036"/>
                </a:lnTo>
                <a:lnTo>
                  <a:pt x="510" y="2055"/>
                </a:lnTo>
                <a:lnTo>
                  <a:pt x="546" y="2080"/>
                </a:lnTo>
                <a:lnTo>
                  <a:pt x="578" y="2108"/>
                </a:lnTo>
                <a:lnTo>
                  <a:pt x="606" y="2140"/>
                </a:lnTo>
                <a:lnTo>
                  <a:pt x="630" y="2176"/>
                </a:lnTo>
                <a:lnTo>
                  <a:pt x="651" y="2215"/>
                </a:lnTo>
                <a:lnTo>
                  <a:pt x="665" y="2257"/>
                </a:lnTo>
                <a:lnTo>
                  <a:pt x="674" y="2301"/>
                </a:lnTo>
                <a:lnTo>
                  <a:pt x="677" y="2346"/>
                </a:lnTo>
                <a:lnTo>
                  <a:pt x="674" y="2392"/>
                </a:lnTo>
                <a:lnTo>
                  <a:pt x="665" y="2437"/>
                </a:lnTo>
                <a:lnTo>
                  <a:pt x="651" y="2478"/>
                </a:lnTo>
                <a:lnTo>
                  <a:pt x="630" y="2517"/>
                </a:lnTo>
                <a:lnTo>
                  <a:pt x="606" y="2553"/>
                </a:lnTo>
                <a:lnTo>
                  <a:pt x="578" y="2585"/>
                </a:lnTo>
                <a:lnTo>
                  <a:pt x="546" y="2614"/>
                </a:lnTo>
                <a:lnTo>
                  <a:pt x="510" y="2638"/>
                </a:lnTo>
                <a:lnTo>
                  <a:pt x="471" y="2658"/>
                </a:lnTo>
                <a:lnTo>
                  <a:pt x="428" y="2672"/>
                </a:lnTo>
                <a:lnTo>
                  <a:pt x="385" y="2681"/>
                </a:lnTo>
                <a:lnTo>
                  <a:pt x="339" y="2684"/>
                </a:lnTo>
                <a:lnTo>
                  <a:pt x="293" y="2681"/>
                </a:lnTo>
                <a:lnTo>
                  <a:pt x="248" y="2672"/>
                </a:lnTo>
                <a:lnTo>
                  <a:pt x="207" y="2658"/>
                </a:lnTo>
                <a:lnTo>
                  <a:pt x="168" y="2638"/>
                </a:lnTo>
                <a:lnTo>
                  <a:pt x="132" y="2614"/>
                </a:lnTo>
                <a:lnTo>
                  <a:pt x="100" y="2585"/>
                </a:lnTo>
                <a:lnTo>
                  <a:pt x="70" y="2553"/>
                </a:lnTo>
                <a:lnTo>
                  <a:pt x="46" y="2517"/>
                </a:lnTo>
                <a:lnTo>
                  <a:pt x="26" y="2478"/>
                </a:lnTo>
                <a:lnTo>
                  <a:pt x="12" y="2437"/>
                </a:lnTo>
                <a:lnTo>
                  <a:pt x="3" y="2392"/>
                </a:lnTo>
                <a:lnTo>
                  <a:pt x="0" y="2346"/>
                </a:lnTo>
                <a:lnTo>
                  <a:pt x="3" y="2301"/>
                </a:lnTo>
                <a:lnTo>
                  <a:pt x="12" y="2257"/>
                </a:lnTo>
                <a:lnTo>
                  <a:pt x="26" y="2215"/>
                </a:lnTo>
                <a:lnTo>
                  <a:pt x="46" y="2176"/>
                </a:lnTo>
                <a:lnTo>
                  <a:pt x="70" y="2140"/>
                </a:lnTo>
                <a:lnTo>
                  <a:pt x="100" y="2108"/>
                </a:lnTo>
                <a:lnTo>
                  <a:pt x="132" y="2080"/>
                </a:lnTo>
                <a:lnTo>
                  <a:pt x="168" y="2055"/>
                </a:lnTo>
                <a:lnTo>
                  <a:pt x="207" y="2036"/>
                </a:lnTo>
                <a:lnTo>
                  <a:pt x="248" y="2022"/>
                </a:lnTo>
                <a:lnTo>
                  <a:pt x="293" y="2013"/>
                </a:lnTo>
                <a:lnTo>
                  <a:pt x="339" y="2009"/>
                </a:lnTo>
                <a:close/>
                <a:moveTo>
                  <a:pt x="1077" y="1026"/>
                </a:moveTo>
                <a:lnTo>
                  <a:pt x="3165" y="1026"/>
                </a:lnTo>
                <a:lnTo>
                  <a:pt x="3165" y="1671"/>
                </a:lnTo>
                <a:lnTo>
                  <a:pt x="1077" y="1671"/>
                </a:lnTo>
                <a:lnTo>
                  <a:pt x="1077" y="1026"/>
                </a:lnTo>
                <a:close/>
                <a:moveTo>
                  <a:pt x="339" y="971"/>
                </a:moveTo>
                <a:lnTo>
                  <a:pt x="385" y="974"/>
                </a:lnTo>
                <a:lnTo>
                  <a:pt x="428" y="983"/>
                </a:lnTo>
                <a:lnTo>
                  <a:pt x="471" y="997"/>
                </a:lnTo>
                <a:lnTo>
                  <a:pt x="510" y="1017"/>
                </a:lnTo>
                <a:lnTo>
                  <a:pt x="546" y="1041"/>
                </a:lnTo>
                <a:lnTo>
                  <a:pt x="578" y="1070"/>
                </a:lnTo>
                <a:lnTo>
                  <a:pt x="606" y="1102"/>
                </a:lnTo>
                <a:lnTo>
                  <a:pt x="630" y="1138"/>
                </a:lnTo>
                <a:lnTo>
                  <a:pt x="651" y="1177"/>
                </a:lnTo>
                <a:lnTo>
                  <a:pt x="665" y="1218"/>
                </a:lnTo>
                <a:lnTo>
                  <a:pt x="674" y="1262"/>
                </a:lnTo>
                <a:lnTo>
                  <a:pt x="677" y="1308"/>
                </a:lnTo>
                <a:lnTo>
                  <a:pt x="674" y="1354"/>
                </a:lnTo>
                <a:lnTo>
                  <a:pt x="665" y="1398"/>
                </a:lnTo>
                <a:lnTo>
                  <a:pt x="651" y="1440"/>
                </a:lnTo>
                <a:lnTo>
                  <a:pt x="630" y="1479"/>
                </a:lnTo>
                <a:lnTo>
                  <a:pt x="606" y="1515"/>
                </a:lnTo>
                <a:lnTo>
                  <a:pt x="578" y="1547"/>
                </a:lnTo>
                <a:lnTo>
                  <a:pt x="546" y="1575"/>
                </a:lnTo>
                <a:lnTo>
                  <a:pt x="510" y="1600"/>
                </a:lnTo>
                <a:lnTo>
                  <a:pt x="471" y="1619"/>
                </a:lnTo>
                <a:lnTo>
                  <a:pt x="428" y="1633"/>
                </a:lnTo>
                <a:lnTo>
                  <a:pt x="385" y="1642"/>
                </a:lnTo>
                <a:lnTo>
                  <a:pt x="339" y="1646"/>
                </a:lnTo>
                <a:lnTo>
                  <a:pt x="293" y="1642"/>
                </a:lnTo>
                <a:lnTo>
                  <a:pt x="248" y="1633"/>
                </a:lnTo>
                <a:lnTo>
                  <a:pt x="207" y="1619"/>
                </a:lnTo>
                <a:lnTo>
                  <a:pt x="168" y="1600"/>
                </a:lnTo>
                <a:lnTo>
                  <a:pt x="132" y="1575"/>
                </a:lnTo>
                <a:lnTo>
                  <a:pt x="100" y="1547"/>
                </a:lnTo>
                <a:lnTo>
                  <a:pt x="70" y="1515"/>
                </a:lnTo>
                <a:lnTo>
                  <a:pt x="46" y="1479"/>
                </a:lnTo>
                <a:lnTo>
                  <a:pt x="26" y="1440"/>
                </a:lnTo>
                <a:lnTo>
                  <a:pt x="12" y="1398"/>
                </a:lnTo>
                <a:lnTo>
                  <a:pt x="3" y="1354"/>
                </a:lnTo>
                <a:lnTo>
                  <a:pt x="0" y="1308"/>
                </a:lnTo>
                <a:lnTo>
                  <a:pt x="3" y="1262"/>
                </a:lnTo>
                <a:lnTo>
                  <a:pt x="12" y="1218"/>
                </a:lnTo>
                <a:lnTo>
                  <a:pt x="26" y="1177"/>
                </a:lnTo>
                <a:lnTo>
                  <a:pt x="46" y="1138"/>
                </a:lnTo>
                <a:lnTo>
                  <a:pt x="70" y="1102"/>
                </a:lnTo>
                <a:lnTo>
                  <a:pt x="100" y="1070"/>
                </a:lnTo>
                <a:lnTo>
                  <a:pt x="132" y="1041"/>
                </a:lnTo>
                <a:lnTo>
                  <a:pt x="168" y="1017"/>
                </a:lnTo>
                <a:lnTo>
                  <a:pt x="207" y="997"/>
                </a:lnTo>
                <a:lnTo>
                  <a:pt x="248" y="983"/>
                </a:lnTo>
                <a:lnTo>
                  <a:pt x="293" y="974"/>
                </a:lnTo>
                <a:lnTo>
                  <a:pt x="339" y="971"/>
                </a:lnTo>
                <a:close/>
                <a:moveTo>
                  <a:pt x="1077" y="10"/>
                </a:moveTo>
                <a:lnTo>
                  <a:pt x="3165" y="10"/>
                </a:lnTo>
                <a:lnTo>
                  <a:pt x="3165" y="654"/>
                </a:lnTo>
                <a:lnTo>
                  <a:pt x="1077" y="654"/>
                </a:lnTo>
                <a:lnTo>
                  <a:pt x="1077" y="10"/>
                </a:lnTo>
                <a:close/>
                <a:moveTo>
                  <a:pt x="339" y="0"/>
                </a:moveTo>
                <a:lnTo>
                  <a:pt x="385" y="3"/>
                </a:lnTo>
                <a:lnTo>
                  <a:pt x="428" y="12"/>
                </a:lnTo>
                <a:lnTo>
                  <a:pt x="471" y="27"/>
                </a:lnTo>
                <a:lnTo>
                  <a:pt x="510" y="46"/>
                </a:lnTo>
                <a:lnTo>
                  <a:pt x="546" y="71"/>
                </a:lnTo>
                <a:lnTo>
                  <a:pt x="578" y="99"/>
                </a:lnTo>
                <a:lnTo>
                  <a:pt x="606" y="131"/>
                </a:lnTo>
                <a:lnTo>
                  <a:pt x="630" y="167"/>
                </a:lnTo>
                <a:lnTo>
                  <a:pt x="651" y="206"/>
                </a:lnTo>
                <a:lnTo>
                  <a:pt x="665" y="248"/>
                </a:lnTo>
                <a:lnTo>
                  <a:pt x="674" y="293"/>
                </a:lnTo>
                <a:lnTo>
                  <a:pt x="677" y="338"/>
                </a:lnTo>
                <a:lnTo>
                  <a:pt x="674" y="384"/>
                </a:lnTo>
                <a:lnTo>
                  <a:pt x="665" y="428"/>
                </a:lnTo>
                <a:lnTo>
                  <a:pt x="651" y="469"/>
                </a:lnTo>
                <a:lnTo>
                  <a:pt x="630" y="508"/>
                </a:lnTo>
                <a:lnTo>
                  <a:pt x="606" y="544"/>
                </a:lnTo>
                <a:lnTo>
                  <a:pt x="578" y="576"/>
                </a:lnTo>
                <a:lnTo>
                  <a:pt x="546" y="605"/>
                </a:lnTo>
                <a:lnTo>
                  <a:pt x="510" y="629"/>
                </a:lnTo>
                <a:lnTo>
                  <a:pt x="471" y="648"/>
                </a:lnTo>
                <a:lnTo>
                  <a:pt x="428" y="663"/>
                </a:lnTo>
                <a:lnTo>
                  <a:pt x="385" y="672"/>
                </a:lnTo>
                <a:lnTo>
                  <a:pt x="339" y="675"/>
                </a:lnTo>
                <a:lnTo>
                  <a:pt x="293" y="672"/>
                </a:lnTo>
                <a:lnTo>
                  <a:pt x="248" y="663"/>
                </a:lnTo>
                <a:lnTo>
                  <a:pt x="207" y="648"/>
                </a:lnTo>
                <a:lnTo>
                  <a:pt x="168" y="629"/>
                </a:lnTo>
                <a:lnTo>
                  <a:pt x="132" y="605"/>
                </a:lnTo>
                <a:lnTo>
                  <a:pt x="100" y="576"/>
                </a:lnTo>
                <a:lnTo>
                  <a:pt x="70" y="544"/>
                </a:lnTo>
                <a:lnTo>
                  <a:pt x="46" y="508"/>
                </a:lnTo>
                <a:lnTo>
                  <a:pt x="26" y="469"/>
                </a:lnTo>
                <a:lnTo>
                  <a:pt x="12" y="428"/>
                </a:lnTo>
                <a:lnTo>
                  <a:pt x="3" y="384"/>
                </a:lnTo>
                <a:lnTo>
                  <a:pt x="0" y="338"/>
                </a:lnTo>
                <a:lnTo>
                  <a:pt x="3" y="293"/>
                </a:lnTo>
                <a:lnTo>
                  <a:pt x="12" y="248"/>
                </a:lnTo>
                <a:lnTo>
                  <a:pt x="26" y="206"/>
                </a:lnTo>
                <a:lnTo>
                  <a:pt x="46" y="167"/>
                </a:lnTo>
                <a:lnTo>
                  <a:pt x="70" y="131"/>
                </a:lnTo>
                <a:lnTo>
                  <a:pt x="100" y="99"/>
                </a:lnTo>
                <a:lnTo>
                  <a:pt x="132" y="71"/>
                </a:lnTo>
                <a:lnTo>
                  <a:pt x="168" y="46"/>
                </a:lnTo>
                <a:lnTo>
                  <a:pt x="207" y="27"/>
                </a:lnTo>
                <a:lnTo>
                  <a:pt x="248" y="12"/>
                </a:lnTo>
                <a:lnTo>
                  <a:pt x="293" y="3"/>
                </a:lnTo>
                <a:lnTo>
                  <a:pt x="33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1</xdr:row>
      <xdr:rowOff>86846</xdr:rowOff>
    </xdr:from>
    <xdr:to>
      <xdr:col>4</xdr:col>
      <xdr:colOff>266700</xdr:colOff>
      <xdr:row>1</xdr:row>
      <xdr:rowOff>257175</xdr:rowOff>
    </xdr:to>
    <xdr:grpSp>
      <xdr:nvGrpSpPr>
        <xdr:cNvPr id="3075" name="时间图标" descr="时钟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GrpSpPr>
          <a:grpSpLocks noChangeAspect="1"/>
        </xdr:cNvGrpSpPr>
      </xdr:nvGrpSpPr>
      <xdr:grpSpPr bwMode="auto">
        <a:xfrm>
          <a:off x="2605088" y="591671"/>
          <a:ext cx="180975" cy="170329"/>
          <a:chOff x="30" y="8"/>
          <a:chExt cx="19" cy="94"/>
        </a:xfrm>
      </xdr:grpSpPr>
      <xdr:sp macro="" textlink="">
        <xdr:nvSpPr>
          <xdr:cNvPr id="3074" name="自选图形 2">
            <a:extLst>
              <a:ext uri="{FF2B5EF4-FFF2-40B4-BE49-F238E27FC236}">
                <a16:creationId xmlns:a16="http://schemas.microsoft.com/office/drawing/2014/main" id="{00000000-0008-0000-0200-0000020C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0" y="83"/>
            <a:ext cx="19" cy="1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6" name="长方形 4">
            <a:extLst>
              <a:ext uri="{FF2B5EF4-FFF2-40B4-BE49-F238E27FC236}">
                <a16:creationId xmlns:a16="http://schemas.microsoft.com/office/drawing/2014/main" id="{00000000-0008-0000-0200-0000040C0000}"/>
              </a:ext>
            </a:extLst>
          </xdr:cNvPr>
          <xdr:cNvSpPr>
            <a:spLocks noChangeArrowheads="1"/>
          </xdr:cNvSpPr>
        </xdr:nvSpPr>
        <xdr:spPr bwMode="auto">
          <a:xfrm>
            <a:off x="30" y="8"/>
            <a:ext cx="19" cy="94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7" name="任意多边形(F) 5">
            <a:extLst>
              <a:ext uri="{FF2B5EF4-FFF2-40B4-BE49-F238E27FC236}">
                <a16:creationId xmlns:a16="http://schemas.microsoft.com/office/drawing/2014/main" id="{00000000-0008-0000-0200-0000050C0000}"/>
              </a:ext>
            </a:extLst>
          </xdr:cNvPr>
          <xdr:cNvSpPr>
            <a:spLocks noEditPoints="1"/>
          </xdr:cNvSpPr>
        </xdr:nvSpPr>
        <xdr:spPr bwMode="auto">
          <a:xfrm>
            <a:off x="30" y="8"/>
            <a:ext cx="19" cy="94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</xdr:col>
      <xdr:colOff>57150</xdr:colOff>
      <xdr:row>1</xdr:row>
      <xdr:rowOff>9525</xdr:rowOff>
    </xdr:from>
    <xdr:to>
      <xdr:col>1</xdr:col>
      <xdr:colOff>374809</xdr:colOff>
      <xdr:row>1</xdr:row>
      <xdr:rowOff>324196</xdr:rowOff>
    </xdr:to>
    <xdr:grpSp>
      <xdr:nvGrpSpPr>
        <xdr:cNvPr id="10" name="时钟图标" descr="时钟">
          <a:extLst>
            <a:ext uri="{FF2B5EF4-FFF2-40B4-BE49-F238E27FC236}">
              <a16:creationId xmlns:a16="http://schemas.microsoft.com/office/drawing/2014/main" id="{764934FC-5EB9-4A67-B924-802262688152}"/>
            </a:ext>
          </a:extLst>
        </xdr:cNvPr>
        <xdr:cNvGrpSpPr>
          <a:grpSpLocks noChangeAspect="1"/>
        </xdr:cNvGrpSpPr>
      </xdr:nvGrpSpPr>
      <xdr:grpSpPr bwMode="auto">
        <a:xfrm>
          <a:off x="228600" y="514350"/>
          <a:ext cx="317659" cy="314671"/>
          <a:chOff x="270" y="53"/>
          <a:chExt cx="29" cy="29"/>
        </a:xfrm>
      </xdr:grpSpPr>
      <xdr:sp macro="" textlink="">
        <xdr:nvSpPr>
          <xdr:cNvPr id="11" name="长方形 9">
            <a:extLst>
              <a:ext uri="{FF2B5EF4-FFF2-40B4-BE49-F238E27FC236}">
                <a16:creationId xmlns:a16="http://schemas.microsoft.com/office/drawing/2014/main" id="{9860659E-06A6-47E4-811D-7397917A7A39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" name="任意多边形(F) 10">
            <a:extLst>
              <a:ext uri="{FF2B5EF4-FFF2-40B4-BE49-F238E27FC236}">
                <a16:creationId xmlns:a16="http://schemas.microsoft.com/office/drawing/2014/main" id="{9E4A6CD3-7B17-4703-8B7B-99538DF54988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" name="长方形 11">
            <a:extLst>
              <a:ext uri="{FF2B5EF4-FFF2-40B4-BE49-F238E27FC236}">
                <a16:creationId xmlns:a16="http://schemas.microsoft.com/office/drawing/2014/main" id="{8E04E2F9-911C-4525-918B-77D0A7C713F1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4" name="长方形 12">
            <a:extLst>
              <a:ext uri="{FF2B5EF4-FFF2-40B4-BE49-F238E27FC236}">
                <a16:creationId xmlns:a16="http://schemas.microsoft.com/office/drawing/2014/main" id="{CBA4FBA0-8743-4968-B35D-15B60B414E8B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5" name="长方形 13">
            <a:extLst>
              <a:ext uri="{FF2B5EF4-FFF2-40B4-BE49-F238E27FC236}">
                <a16:creationId xmlns:a16="http://schemas.microsoft.com/office/drawing/2014/main" id="{C58D911C-2C68-465E-856B-422C84B2411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" name="长方形 14">
            <a:extLst>
              <a:ext uri="{FF2B5EF4-FFF2-40B4-BE49-F238E27FC236}">
                <a16:creationId xmlns:a16="http://schemas.microsoft.com/office/drawing/2014/main" id="{D7887563-59ED-40FF-A9DC-1EE34070438F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" name="任意多边形(F) 15">
            <a:extLst>
              <a:ext uri="{FF2B5EF4-FFF2-40B4-BE49-F238E27FC236}">
                <a16:creationId xmlns:a16="http://schemas.microsoft.com/office/drawing/2014/main" id="{4808CD84-1C98-4D93-81BB-EE9F05F21FB7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" name="任意多边形 16">
            <a:extLst>
              <a:ext uri="{FF2B5EF4-FFF2-40B4-BE49-F238E27FC236}">
                <a16:creationId xmlns:a16="http://schemas.microsoft.com/office/drawing/2014/main" id="{E6A35112-1931-499D-9DB4-746CFE12F39E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" name="任意多边形 17">
            <a:extLst>
              <a:ext uri="{FF2B5EF4-FFF2-40B4-BE49-F238E27FC236}">
                <a16:creationId xmlns:a16="http://schemas.microsoft.com/office/drawing/2014/main" id="{5454C719-1FC0-426B-A830-41A87C3B07B6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" name="任意多边形 18">
            <a:extLst>
              <a:ext uri="{FF2B5EF4-FFF2-40B4-BE49-F238E27FC236}">
                <a16:creationId xmlns:a16="http://schemas.microsoft.com/office/drawing/2014/main" id="{A326715F-171F-4C02-98E1-F74EC60CFFC1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" name="任意多边形 19">
            <a:extLst>
              <a:ext uri="{FF2B5EF4-FFF2-40B4-BE49-F238E27FC236}">
                <a16:creationId xmlns:a16="http://schemas.microsoft.com/office/drawing/2014/main" id="{578B221E-D60B-49BF-8E2E-18A1DAED41F1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2" name="任意多边形 20">
            <a:extLst>
              <a:ext uri="{FF2B5EF4-FFF2-40B4-BE49-F238E27FC236}">
                <a16:creationId xmlns:a16="http://schemas.microsoft.com/office/drawing/2014/main" id="{F92E00B2-7276-469F-A1FD-3C5418258A7A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3" name="任意多边形 21">
            <a:extLst>
              <a:ext uri="{FF2B5EF4-FFF2-40B4-BE49-F238E27FC236}">
                <a16:creationId xmlns:a16="http://schemas.microsoft.com/office/drawing/2014/main" id="{5F8876CA-9A8C-4894-BAD0-2C5316F4D033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4" name="任意多边形 22">
            <a:extLst>
              <a:ext uri="{FF2B5EF4-FFF2-40B4-BE49-F238E27FC236}">
                <a16:creationId xmlns:a16="http://schemas.microsoft.com/office/drawing/2014/main" id="{63E92962-D827-4FD6-BEA4-410BEFB9E37B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" name="任意多边形(F) 23">
            <a:extLst>
              <a:ext uri="{FF2B5EF4-FFF2-40B4-BE49-F238E27FC236}">
                <a16:creationId xmlns:a16="http://schemas.microsoft.com/office/drawing/2014/main" id="{FA6BB5A2-87A9-425C-886A-F29BB36A33BD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241038</xdr:colOff>
      <xdr:row>13</xdr:row>
      <xdr:rowOff>8404</xdr:rowOff>
    </xdr:from>
    <xdr:to>
      <xdr:col>2</xdr:col>
      <xdr:colOff>555363</xdr:colOff>
      <xdr:row>13</xdr:row>
      <xdr:rowOff>198904</xdr:rowOff>
    </xdr:to>
    <xdr:grpSp>
      <xdr:nvGrpSpPr>
        <xdr:cNvPr id="26" name="添加事件" descr="选择以添加新事件">
          <a:extLst>
            <a:ext uri="{FF2B5EF4-FFF2-40B4-BE49-F238E27FC236}">
              <a16:creationId xmlns:a16="http://schemas.microsoft.com/office/drawing/2014/main" id="{D60FB342-9F21-4B01-81DF-89FE49385CB3}"/>
            </a:ext>
          </a:extLst>
        </xdr:cNvPr>
        <xdr:cNvGrpSpPr/>
      </xdr:nvGrpSpPr>
      <xdr:grpSpPr>
        <a:xfrm>
          <a:off x="169600" y="3485029"/>
          <a:ext cx="1619251" cy="190500"/>
          <a:chOff x="298188" y="4809004"/>
          <a:chExt cx="1381125" cy="190500"/>
        </a:xfrm>
      </xdr:grpSpPr>
      <xdr:sp macro="" textlink="">
        <xdr:nvSpPr>
          <xdr:cNvPr id="27" name="圆角矩形 111">
            <a:hlinkClick xmlns:r="http://schemas.openxmlformats.org/officeDocument/2006/relationships" r:id="rId1" tooltip="选择以添加新事件"/>
            <a:extLst>
              <a:ext uri="{FF2B5EF4-FFF2-40B4-BE49-F238E27FC236}">
                <a16:creationId xmlns:a16="http://schemas.microsoft.com/office/drawing/2014/main" id="{C25870B0-A3F0-4E92-A003-D30B7F5F8C40}"/>
              </a:ext>
            </a:extLst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 rtl="0"/>
            <a:r>
              <a:rPr lang="zh-cn" sz="900" b="1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添加</a:t>
            </a:r>
            <a:r>
              <a:rPr lang="zh-cn" sz="900" b="1" baseline="0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事件</a:t>
            </a:r>
            <a:endParaRPr lang="en-US" sz="1000" b="1">
              <a:solidFill>
                <a:schemeClr val="tx2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grpSp>
        <xdr:nvGrpSpPr>
          <xdr:cNvPr id="28" name="添加事件">
            <a:extLst>
              <a:ext uri="{FF2B5EF4-FFF2-40B4-BE49-F238E27FC236}">
                <a16:creationId xmlns:a16="http://schemas.microsoft.com/office/drawing/2014/main" id="{FFA4E361-1549-44AA-85F0-50A33E0300E8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29" name="长方形 15">
              <a:extLst>
                <a:ext uri="{FF2B5EF4-FFF2-40B4-BE49-F238E27FC236}">
                  <a16:creationId xmlns:a16="http://schemas.microsoft.com/office/drawing/2014/main" id="{CC371655-4F93-46AB-AF3B-3CB82D2D0F8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0" name="任意多边形 16">
              <a:extLst>
                <a:ext uri="{FF2B5EF4-FFF2-40B4-BE49-F238E27FC236}">
                  <a16:creationId xmlns:a16="http://schemas.microsoft.com/office/drawing/2014/main" id="{0D759B39-4FFD-4634-B6D7-44F4E313D951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0</xdr:col>
      <xdr:colOff>236729</xdr:colOff>
      <xdr:row>11</xdr:row>
      <xdr:rowOff>36420</xdr:rowOff>
    </xdr:from>
    <xdr:to>
      <xdr:col>2</xdr:col>
      <xdr:colOff>559262</xdr:colOff>
      <xdr:row>11</xdr:row>
      <xdr:rowOff>226920</xdr:rowOff>
    </xdr:to>
    <xdr:grpSp>
      <xdr:nvGrpSpPr>
        <xdr:cNvPr id="31" name="编辑时间" descr="选择以编辑计划程序时间间隔">
          <a:hlinkClick xmlns:r="http://schemas.openxmlformats.org/officeDocument/2006/relationships" r:id="rId2" tooltip="选择以查看日程安排"/>
          <a:extLst>
            <a:ext uri="{FF2B5EF4-FFF2-40B4-BE49-F238E27FC236}">
              <a16:creationId xmlns:a16="http://schemas.microsoft.com/office/drawing/2014/main" id="{731A1DCC-B4A9-4F4D-898C-AC144E9767A0}"/>
            </a:ext>
          </a:extLst>
        </xdr:cNvPr>
        <xdr:cNvGrpSpPr/>
      </xdr:nvGrpSpPr>
      <xdr:grpSpPr>
        <a:xfrm>
          <a:off x="170054" y="3036795"/>
          <a:ext cx="1622696" cy="190500"/>
          <a:chOff x="303404" y="4513170"/>
          <a:chExt cx="1379808" cy="190500"/>
        </a:xfrm>
      </xdr:grpSpPr>
      <xdr:sp macro="" textlink="">
        <xdr:nvSpPr>
          <xdr:cNvPr id="32" name="圆角矩形 117">
            <a:hlinkClick xmlns:r="http://schemas.openxmlformats.org/officeDocument/2006/relationships" r:id="rId2" tooltip="选择以查看日程安排"/>
            <a:extLst>
              <a:ext uri="{FF2B5EF4-FFF2-40B4-BE49-F238E27FC236}">
                <a16:creationId xmlns:a16="http://schemas.microsoft.com/office/drawing/2014/main" id="{C80209F6-D4B5-47BD-8B63-14019DEE5FA4}"/>
              </a:ext>
            </a:extLst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 rtl="0"/>
            <a:r>
              <a:rPr lang="zh-cn" sz="900" b="1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查看</a:t>
            </a:r>
            <a:r>
              <a:rPr lang="zh-cn" sz="900" b="1" baseline="0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每日计划</a:t>
            </a:r>
            <a:endParaRPr lang="en-US" sz="1000" b="1">
              <a:solidFill>
                <a:schemeClr val="tx2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grpSp>
        <xdr:nvGrpSpPr>
          <xdr:cNvPr id="33" name="编辑时间">
            <a:extLst>
              <a:ext uri="{FF2B5EF4-FFF2-40B4-BE49-F238E27FC236}">
                <a16:creationId xmlns:a16="http://schemas.microsoft.com/office/drawing/2014/main" id="{526B6FDD-8540-4294-8339-D89C5CC98DEA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34" name="长方形 20">
              <a:extLst>
                <a:ext uri="{FF2B5EF4-FFF2-40B4-BE49-F238E27FC236}">
                  <a16:creationId xmlns:a16="http://schemas.microsoft.com/office/drawing/2014/main" id="{E68949C0-C4A0-4EB4-AAA7-38528EDC437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5" name="任意多边形 21">
              <a:extLst>
                <a:ext uri="{FF2B5EF4-FFF2-40B4-BE49-F238E27FC236}">
                  <a16:creationId xmlns:a16="http://schemas.microsoft.com/office/drawing/2014/main" id="{88D5472A-6035-466B-AE01-033576C77ED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</xdr:col>
      <xdr:colOff>280</xdr:colOff>
      <xdr:row>8</xdr:row>
      <xdr:rowOff>198294</xdr:rowOff>
    </xdr:from>
    <xdr:to>
      <xdr:col>1</xdr:col>
      <xdr:colOff>296115</xdr:colOff>
      <xdr:row>10</xdr:row>
      <xdr:rowOff>4993</xdr:rowOff>
    </xdr:to>
    <xdr:grpSp>
      <xdr:nvGrpSpPr>
        <xdr:cNvPr id="36" name="工具箱图标" descr="公文包">
          <a:extLst>
            <a:ext uri="{FF2B5EF4-FFF2-40B4-BE49-F238E27FC236}">
              <a16:creationId xmlns:a16="http://schemas.microsoft.com/office/drawing/2014/main" id="{84CC1468-4A9F-454F-8468-1F6BBB1B2193}"/>
            </a:ext>
          </a:extLst>
        </xdr:cNvPr>
        <xdr:cNvGrpSpPr>
          <a:grpSpLocks noChangeAspect="1"/>
        </xdr:cNvGrpSpPr>
      </xdr:nvGrpSpPr>
      <xdr:grpSpPr bwMode="auto">
        <a:xfrm>
          <a:off x="171730" y="2484294"/>
          <a:ext cx="295835" cy="282949"/>
          <a:chOff x="32" y="131"/>
          <a:chExt cx="31" cy="402"/>
        </a:xfrm>
      </xdr:grpSpPr>
      <xdr:sp macro="" textlink="">
        <xdr:nvSpPr>
          <xdr:cNvPr id="37" name="长方形 25">
            <a:extLst>
              <a:ext uri="{FF2B5EF4-FFF2-40B4-BE49-F238E27FC236}">
                <a16:creationId xmlns:a16="http://schemas.microsoft.com/office/drawing/2014/main" id="{E41BFCFC-AD8D-4789-806E-C47D26EAB58D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8" name="长方形 26">
            <a:extLst>
              <a:ext uri="{FF2B5EF4-FFF2-40B4-BE49-F238E27FC236}">
                <a16:creationId xmlns:a16="http://schemas.microsoft.com/office/drawing/2014/main" id="{E112929A-2FF8-448D-B1CA-C40DFE61F7DD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39" name="任意多边形 27">
            <a:extLst>
              <a:ext uri="{FF2B5EF4-FFF2-40B4-BE49-F238E27FC236}">
                <a16:creationId xmlns:a16="http://schemas.microsoft.com/office/drawing/2014/main" id="{494765F8-40DE-4379-B87D-853CCD9E759A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每日计划" displayName="每日计划" ref="E3:F75" headerRowCount="0" headerRowDxfId="24" dataDxfId="23" totalsRowDxfId="22">
  <tableColumns count="2">
    <tableColumn id="1" xr3:uid="{00000000-0010-0000-0000-000001000000}" name="时间" totalsRowLabel="汇总" headerRowDxfId="21" dataDxfId="20" totalsRowDxfId="19" dataCellStyle="时间">
      <calculatedColumnFormula>时间间隔!E3</calculatedColumnFormula>
    </tableColumn>
    <tableColumn id="2" xr3:uid="{00000000-0010-0000-0000-000002000000}" name="说明" totalsRowFunction="count" headerRowDxfId="18" dataDxfId="17" totalsRowDxfId="16">
      <calculatedColumnFormula>IFERROR(INDEX(EventScheduler[],MATCH(DATEVALUE(DateVal)&amp;每日计划[[#This Row],[时间]],LookUpDateAndTime,0),3),"")</calculatedColumnFormula>
    </tableColumn>
  </tableColumns>
  <tableStyleInfo name="每日日程" showFirstColumn="0" showLastColumn="0" showRowStripes="1" showColumnStripes="0"/>
  <extLst>
    <ext xmlns:x14="http://schemas.microsoft.com/office/spreadsheetml/2009/9/main" uri="{504A1905-F514-4f6f-8877-14C23A59335A}">
      <x14:table altTextSummary="每日计划包括 Event Scheduler 表中所述的具体时间间隔的事件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EventScheduler" displayName="EventScheduler" ref="E2:H15" headerRowDxfId="15" dataDxfId="14" totalsRowDxfId="13">
  <autoFilter ref="E2:H15" xr:uid="{00000000-0009-0000-0100-000003000000}"/>
  <tableColumns count="4">
    <tableColumn id="1" xr3:uid="{00000000-0010-0000-0100-000001000000}" name="日期" totalsRowLabel="汇总" dataDxfId="12" totalsRowDxfId="11" dataCellStyle="Table_Date"/>
    <tableColumn id="2" xr3:uid="{00000000-0010-0000-0100-000002000000}" name="时间" dataDxfId="10" totalsRowDxfId="9" dataCellStyle="时间"/>
    <tableColumn id="3" xr3:uid="{00000000-0010-0000-0100-000003000000}" name="说明" dataDxfId="8" totalsRowDxfId="7" dataCellStyle="Table_Details"/>
    <tableColumn id="4" xr3:uid="{00000000-0010-0000-0100-000004000000}" name="唯一值（已计算）" totalsRowFunction="count" dataDxfId="6" totalsRowDxfId="5">
      <calculatedColumnFormula>EventScheduler[[#This Row],[日期]]&amp;"|"&amp;COUNTIF($E$3:E3,E3)</calculatedColumnFormula>
    </tableColumn>
  </tableColumns>
  <tableStyleInfo name="时间间隔" showFirstColumn="0" showLastColumn="0" showRowStripes="1" showColumnStripes="0"/>
  <extLst>
    <ext xmlns:x14="http://schemas.microsoft.com/office/spreadsheetml/2009/9/main" uri="{504A1905-F514-4f6f-8877-14C23A59335A}">
      <x14:table altTextSummary="此表显示事件的日期、时间和描述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时间" displayName="时间_1" ref="E2:E75" totalsRowShown="0" headerRowDxfId="2" dataDxfId="1" headerRowCellStyle="Event_Header" dataCellStyle="时间">
  <autoFilter ref="E2:E75" xr:uid="{00000000-0009-0000-0100-000001000000}"/>
  <tableColumns count="1">
    <tableColumn id="1" xr3:uid="{00000000-0010-0000-0200-000001000000}" name="时间" dataDxfId="0" dataCellStyle="时间">
      <calculatedColumnFormula>IFERROR(IF($E2+增量&gt;结束时间,"",$E2+增量),"")</calculatedColumnFormula>
    </tableColumn>
  </tableColumns>
  <tableStyleInfo name="时间间隔" showFirstColumn="0" showLastColumn="0" showRowStripes="1" showColumnStripes="0"/>
  <extLst>
    <ext xmlns:x14="http://schemas.microsoft.com/office/spreadsheetml/2009/9/main" uri="{504A1905-F514-4f6f-8877-14C23A59335A}">
      <x14:table altTextSummary="每日计划表中显示的时间间隔列表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M75"/>
  <sheetViews>
    <sheetView showGridLines="0" zoomScaleNormal="100" workbookViewId="0">
      <selection activeCell="B2" sqref="B2:C6"/>
    </sheetView>
  </sheetViews>
  <sheetFormatPr defaultColWidth="8.87890625" defaultRowHeight="18.75" customHeight="1"/>
  <cols>
    <col min="1" max="1" width="2.1171875" style="4" customWidth="1"/>
    <col min="2" max="3" width="13.234375" style="4" customWidth="1"/>
    <col min="4" max="4" width="2.76171875" style="4" customWidth="1"/>
    <col min="5" max="5" width="11.52734375" style="4" customWidth="1"/>
    <col min="6" max="6" width="24.3515625" style="4" customWidth="1"/>
    <col min="7" max="7" width="2.76171875" style="4" customWidth="1"/>
    <col min="8" max="8" width="12.64453125" style="4" customWidth="1"/>
    <col min="9" max="9" width="10.234375" style="4" customWidth="1"/>
    <col min="10" max="10" width="13.64453125" style="4" customWidth="1"/>
    <col min="11" max="12" width="2.76171875" style="4" customWidth="1"/>
    <col min="13" max="13" width="29.87890625" style="4" customWidth="1"/>
    <col min="14" max="14" width="2.76171875" style="4" customWidth="1"/>
    <col min="15" max="16384" width="8.87890625" style="4"/>
  </cols>
  <sheetData>
    <row r="1" spans="2:13" ht="39.950000000000003" customHeight="1">
      <c r="B1" s="3" t="s">
        <v>0</v>
      </c>
    </row>
    <row r="2" spans="2:13" ht="27.95" customHeight="1">
      <c r="B2" s="48">
        <f ca="1">IFERROR(DAY(DateVal),"")</f>
        <v>30</v>
      </c>
      <c r="C2" s="48"/>
      <c r="E2" s="35" t="s">
        <v>10</v>
      </c>
      <c r="F2" s="5" t="str">
        <f ca="1">IFERROR(UPPER(TEXT(DATE(ReportYear,MonthNumber,ReportDay),"[$-x-sysdate]dddd, mmmm dd, yyyy")),"")</f>
        <v>2020年1月30日</v>
      </c>
      <c r="H2" s="6" t="s">
        <v>11</v>
      </c>
      <c r="I2" s="6"/>
      <c r="J2" s="6"/>
      <c r="L2" s="34" t="s">
        <v>12</v>
      </c>
      <c r="M2" s="7"/>
    </row>
    <row r="3" spans="2:13" ht="18.75" customHeight="1">
      <c r="B3" s="48"/>
      <c r="C3" s="48"/>
      <c r="E3" s="44">
        <f>时间间隔!E3</f>
        <v>0.25</v>
      </c>
      <c r="F3" s="41" t="str">
        <f ca="1">IFERROR(INDEX(EventScheduler[],MATCH(DATEVALUE(DateVal)&amp;每日计划[[#This Row],[时间]],LookUpDateAndTime,0),3),"")</f>
        <v>起床</v>
      </c>
      <c r="H3" s="9" t="str">
        <f ca="1">IFERROR(TEXT(DATEVALUE(DateVal)+1,"aaaa"),"")</f>
        <v>星期五</v>
      </c>
      <c r="I3" s="10">
        <f ca="1">IFERROR(INDEX(EventScheduler[],MATCH($H$6&amp;"|"&amp;ROW(A1),EventScheduler[唯一值（已计算）],0),2),"")</f>
        <v>0.27083333333333331</v>
      </c>
      <c r="J3" s="11" t="str">
        <f ca="1">IFERROR(INDEX(EventScheduler[],MATCH($H$6&amp;"|"&amp;ROW(A1),EventScheduler[唯一值（已计算）],0),3),"")</f>
        <v>早餐</v>
      </c>
      <c r="L3" s="2"/>
      <c r="M3" s="49" t="s">
        <v>13</v>
      </c>
    </row>
    <row r="4" spans="2:13" ht="18.75" customHeight="1">
      <c r="B4" s="48"/>
      <c r="C4" s="48"/>
      <c r="E4" s="44">
        <f>时间间隔!E4</f>
        <v>0.27083333333333331</v>
      </c>
      <c r="F4" s="41" t="str">
        <f ca="1">IFERROR(INDEX(EventScheduler[],MATCH(DATEVALUE(DateVal)&amp;每日计划[[#This Row],[时间]],LookUpDateAndTime,0),3),"")</f>
        <v>洗澡</v>
      </c>
      <c r="H4" s="47" t="str">
        <f ca="1">IFERROR(TEXT(DATEVALUE(DateVal)+1,"d"),"")</f>
        <v>31</v>
      </c>
      <c r="I4" s="12">
        <f ca="1">IFERROR(INDEX(EventScheduler[],MATCH($H$6&amp;"|"&amp;ROW(A2),EventScheduler[唯一值（已计算）],0),2),"")</f>
        <v>0.3125</v>
      </c>
      <c r="J4" s="13" t="str">
        <f ca="1">IFERROR(INDEX(EventScheduler[],MATCH($H$6&amp;"|"&amp;ROW(A2),EventScheduler[唯一值（已计算）],0),3),"")</f>
        <v>出发上班</v>
      </c>
      <c r="L4" s="14"/>
      <c r="M4" s="49"/>
    </row>
    <row r="5" spans="2:13" ht="18.75" customHeight="1">
      <c r="B5" s="48"/>
      <c r="C5" s="48"/>
      <c r="E5" s="44">
        <f>时间间隔!E5</f>
        <v>0.29166666666666663</v>
      </c>
      <c r="F5" s="41" t="str">
        <f ca="1">IFERROR(INDEX(EventScheduler[],MATCH(DATEVALUE(DateVal)&amp;每日计划[[#This Row],[时间]],LookUpDateAndTime,0),3),"")</f>
        <v/>
      </c>
      <c r="H5" s="47"/>
      <c r="I5" s="12" t="str">
        <f ca="1">IFERROR(INDEX(EventScheduler[],MATCH($H$6&amp;"|"&amp;ROW(A3),EventScheduler[唯一值（已计算）],0),2),"")</f>
        <v/>
      </c>
      <c r="J5" s="13" t="str">
        <f ca="1">IFERROR(INDEX(EventScheduler[],MATCH($H$6&amp;"|"&amp;ROW(A3),EventScheduler[唯一值（已计算）],0),3),"")</f>
        <v/>
      </c>
      <c r="L5" s="15"/>
      <c r="M5" s="49"/>
    </row>
    <row r="6" spans="2:13" ht="18.75" customHeight="1">
      <c r="B6" s="48"/>
      <c r="C6" s="48"/>
      <c r="E6" s="44">
        <f>时间间隔!E6</f>
        <v>0.31249999999999994</v>
      </c>
      <c r="F6" s="41" t="str">
        <f ca="1">IFERROR(INDEX(EventScheduler[],MATCH(DATEVALUE(DateVal)&amp;每日计划[[#This Row],[时间]],LookUpDateAndTime,0),3),"")</f>
        <v>出发上班</v>
      </c>
      <c r="H6" s="16">
        <f ca="1">IFERROR(DateVal+1,"")</f>
        <v>43861</v>
      </c>
      <c r="I6" s="12" t="str">
        <f ca="1">IFERROR(INDEX(EventScheduler[],MATCH($H$6&amp;"|"&amp;ROW(A4),EventScheduler[唯一值（已计算）],0),2),"")</f>
        <v/>
      </c>
      <c r="J6" s="13" t="str">
        <f ca="1">IFERROR(INDEX(EventScheduler[],MATCH($H$6&amp;"|"&amp;ROW(A4),EventScheduler[唯一值（已计算）],0),3),"")</f>
        <v/>
      </c>
      <c r="L6" s="2"/>
      <c r="M6" s="49" t="s">
        <v>14</v>
      </c>
    </row>
    <row r="7" spans="2:13" ht="18.75" customHeight="1">
      <c r="B7" s="51" t="str">
        <f ca="1">IFERROR(TEXT(DateVal,"aaaa"),"")</f>
        <v>星期四</v>
      </c>
      <c r="C7" s="51"/>
      <c r="E7" s="44">
        <f>时间间隔!E7</f>
        <v>0.33333333333333326</v>
      </c>
      <c r="F7" s="41" t="str">
        <f ca="1">IFERROR(INDEX(EventScheduler[],MATCH(DATEVALUE(DateVal)&amp;每日计划[[#This Row],[时间]],LookUpDateAndTime,0),3),"")</f>
        <v>开始换班</v>
      </c>
      <c r="H7" s="17"/>
      <c r="I7" s="12" t="str">
        <f ca="1">IFERROR(INDEX(EventScheduler[],MATCH($H$6&amp;"|"&amp;ROW(A5),EventScheduler[唯一值（已计算）],0),2),"")</f>
        <v/>
      </c>
      <c r="J7" s="13" t="str">
        <f ca="1">IFERROR(INDEX(EventScheduler[],MATCH($H$6&amp;"|"&amp;ROW(A5),EventScheduler[唯一值（已计算）],0),3),"")</f>
        <v/>
      </c>
      <c r="L7" s="14"/>
      <c r="M7" s="49"/>
    </row>
    <row r="8" spans="2:13" ht="18.75" customHeight="1">
      <c r="B8" s="51"/>
      <c r="C8" s="51"/>
      <c r="E8" s="44">
        <f>时间间隔!E8</f>
        <v>0.35416666666666657</v>
      </c>
      <c r="F8" s="41" t="str">
        <f ca="1">IFERROR(INDEX(EventScheduler[],MATCH(DATEVALUE(DateVal)&amp;每日计划[[#This Row],[时间]],LookUpDateAndTime,0),3),"")</f>
        <v/>
      </c>
      <c r="H8" s="18"/>
      <c r="I8" s="12" t="str">
        <f ca="1">IFERROR(INDEX(EventScheduler[],MATCH($H$6&amp;"|"&amp;ROW(A6),EventScheduler[唯一值（已计算）],0),2),"")</f>
        <v/>
      </c>
      <c r="J8" s="19" t="str">
        <f ca="1">IFERROR(INDEX(EventScheduler[],MATCH($H$6&amp;"|"&amp;ROW(A6),EventScheduler[唯一值（已计算）],0),3),"")</f>
        <v/>
      </c>
      <c r="L8" s="15"/>
      <c r="M8" s="49"/>
    </row>
    <row r="9" spans="2:13" ht="18.75" customHeight="1">
      <c r="B9" s="51"/>
      <c r="C9" s="51"/>
      <c r="E9" s="44">
        <f>时间间隔!E9</f>
        <v>0.37499999999999989</v>
      </c>
      <c r="F9" s="41" t="str">
        <f ca="1">IFERROR(INDEX(EventScheduler[],MATCH(DATEVALUE(DateVal)&amp;每日计划[[#This Row],[时间]],LookUpDateAndTime,0),3),"")</f>
        <v/>
      </c>
      <c r="H9" s="9" t="str">
        <f ca="1">IFERROR(TEXT(DATEVALUE(DateVal)+2,"aaaa"),"")</f>
        <v>星期六</v>
      </c>
      <c r="I9" s="10" t="str">
        <f ca="1">IFERROR(INDEX(EventScheduler[],MATCH($H$12&amp;"|"&amp;ROW(A1),EventScheduler[唯一值（已计算）],0),2),"")</f>
        <v/>
      </c>
      <c r="J9" s="11" t="str">
        <f ca="1">IFERROR(INDEX(EventScheduler[],MATCH($H$12&amp;"|"&amp;ROW(A1),EventScheduler[唯一值（已计算）],0),3),"")</f>
        <v/>
      </c>
      <c r="L9" s="2"/>
      <c r="M9" s="49"/>
    </row>
    <row r="10" spans="2:13" ht="18.75" customHeight="1">
      <c r="E10" s="44">
        <f>时间间隔!E10</f>
        <v>0.3958333333333332</v>
      </c>
      <c r="F10" s="41" t="str">
        <f ca="1">IFERROR(INDEX(EventScheduler[],MATCH(DATEVALUE(DateVal)&amp;每日计划[[#This Row],[时间]],LookUpDateAndTime,0),3),"")</f>
        <v/>
      </c>
      <c r="H10" s="47" t="str">
        <f ca="1">IFERROR(TEXT(DATEVALUE(DateVal)+2,"d"),"")</f>
        <v>1</v>
      </c>
      <c r="I10" s="12" t="str">
        <f ca="1">IFERROR(INDEX(EventScheduler[],MATCH($H$12&amp;"|"&amp;ROW(A2),EventScheduler[唯一值（已计算）],0),2),"")</f>
        <v/>
      </c>
      <c r="J10" s="13" t="str">
        <f ca="1">IFERROR(INDEX(EventScheduler[],MATCH($H$12&amp;"|"&amp;ROW(A2),EventScheduler[唯一值（已计算）],0),3),"")</f>
        <v/>
      </c>
      <c r="L10" s="14"/>
      <c r="M10" s="49"/>
    </row>
    <row r="11" spans="2:13" ht="18.75" customHeight="1">
      <c r="B11" s="50" t="s">
        <v>1</v>
      </c>
      <c r="C11" s="50"/>
      <c r="E11" s="44">
        <f>时间间隔!E11</f>
        <v>0.41666666666666652</v>
      </c>
      <c r="F11" s="41" t="str">
        <f ca="1">IFERROR(INDEX(EventScheduler[],MATCH(DATEVALUE(DateVal)&amp;每日计划[[#This Row],[时间]],LookUpDateAndTime,0),3),"")</f>
        <v>休息时间</v>
      </c>
      <c r="H11" s="47"/>
      <c r="I11" s="12" t="str">
        <f ca="1">IFERROR(INDEX(EventScheduler[],MATCH($H$12&amp;"|"&amp;ROW(A3),EventScheduler[唯一值（已计算）],0),2),"")</f>
        <v/>
      </c>
      <c r="J11" s="13" t="str">
        <f ca="1">IFERROR(INDEX(EventScheduler[],MATCH($H$12&amp;"|"&amp;ROW(A3),EventScheduler[唯一值（已计算）],0),3),"")</f>
        <v/>
      </c>
      <c r="L11" s="15"/>
      <c r="M11" s="49"/>
    </row>
    <row r="12" spans="2:13" ht="18.75" customHeight="1">
      <c r="E12" s="44">
        <f>时间间隔!E12</f>
        <v>0.43749999999999983</v>
      </c>
      <c r="F12" s="41" t="str">
        <f ca="1">IFERROR(INDEX(EventScheduler[],MATCH(DATEVALUE(DateVal)&amp;每日计划[[#This Row],[时间]],LookUpDateAndTime,0),3),"")</f>
        <v/>
      </c>
      <c r="H12" s="16">
        <f ca="1">IFERROR(DateVal+2,"")</f>
        <v>43862</v>
      </c>
      <c r="I12" s="12" t="str">
        <f ca="1">IFERROR(INDEX(EventScheduler[],MATCH($H$12&amp;"|"&amp;ROW(A4),EventScheduler[唯一值（已计算）],0),2),"")</f>
        <v/>
      </c>
      <c r="J12" s="13" t="str">
        <f ca="1">IFERROR(INDEX(EventScheduler[],MATCH($H$12&amp;"|"&amp;ROW(A4),EventScheduler[唯一值（已计算）],0),3),"")</f>
        <v/>
      </c>
      <c r="L12" s="2"/>
      <c r="M12" s="49"/>
    </row>
    <row r="13" spans="2:13" ht="18.75" customHeight="1">
      <c r="B13" s="20" t="s">
        <v>2</v>
      </c>
      <c r="C13" s="21"/>
      <c r="E13" s="44">
        <f>时间间隔!E13</f>
        <v>0.45833333333333315</v>
      </c>
      <c r="F13" s="41" t="str">
        <f ca="1">IFERROR(INDEX(EventScheduler[],MATCH(DATEVALUE(DateVal)&amp;每日计划[[#This Row],[时间]],LookUpDateAndTime,0),3),"")</f>
        <v/>
      </c>
      <c r="H13" s="17"/>
      <c r="I13" s="12" t="str">
        <f ca="1">IFERROR(INDEX(EventScheduler[],MATCH($H$12&amp;"|"&amp;ROW(A5),EventScheduler[唯一值（已计算）],0),2),"")</f>
        <v/>
      </c>
      <c r="J13" s="13" t="str">
        <f ca="1">IFERROR(INDEX(EventScheduler[],MATCH($H$12&amp;"|"&amp;ROW(A5),EventScheduler[唯一值（已计算）],0),3),"")</f>
        <v/>
      </c>
      <c r="L13" s="14"/>
      <c r="M13" s="49"/>
    </row>
    <row r="14" spans="2:13" ht="18.75" customHeight="1">
      <c r="B14" s="22"/>
      <c r="E14" s="44">
        <f>时间间隔!E14</f>
        <v>0.47916666666666646</v>
      </c>
      <c r="F14" s="41" t="str">
        <f ca="1">IFERROR(INDEX(EventScheduler[],MATCH(DATEVALUE(DateVal)&amp;每日计划[[#This Row],[时间]],LookUpDateAndTime,0),3),"")</f>
        <v/>
      </c>
      <c r="H14" s="18"/>
      <c r="I14" s="12" t="str">
        <f ca="1">IFERROR(INDEX(EventScheduler[],MATCH($H$12&amp;"|"&amp;ROW(A6),EventScheduler[唯一值（已计算）],0),2),"")</f>
        <v/>
      </c>
      <c r="J14" s="19" t="str">
        <f ca="1">IFERROR(INDEX(EventScheduler[],MATCH($H$12&amp;"|"&amp;ROW(A6),EventScheduler[唯一值（已计算）],0),3),"")</f>
        <v/>
      </c>
      <c r="L14" s="15"/>
      <c r="M14" s="49"/>
    </row>
    <row r="15" spans="2:13" ht="18.75" customHeight="1">
      <c r="B15" s="20" t="s">
        <v>3</v>
      </c>
      <c r="C15" s="21"/>
      <c r="E15" s="44">
        <f>时间间隔!E15</f>
        <v>0.49999999999999978</v>
      </c>
      <c r="F15" s="41" t="str">
        <f ca="1">IFERROR(INDEX(EventScheduler[],MATCH(DATEVALUE(DateVal)&amp;每日计划[[#This Row],[时间]],LookUpDateAndTime,0),3),"")</f>
        <v>午餐</v>
      </c>
      <c r="H15" s="9" t="str">
        <f ca="1">IFERROR(TEXT(DATEVALUE(DateVal)+3,"aaaa"),"")</f>
        <v>星期日</v>
      </c>
      <c r="I15" s="10" t="str">
        <f ca="1">IFERROR(INDEX(EventScheduler[],MATCH($H$18&amp;"|"&amp;ROW(A1),EventScheduler[唯一值（已计算）],0),2),"")</f>
        <v/>
      </c>
      <c r="J15" s="11" t="str">
        <f ca="1">IFERROR(INDEX(EventScheduler[],MATCH($H$18&amp;"|"&amp;ROW(A1),EventScheduler[唯一值（已计算）],0),3),"")</f>
        <v/>
      </c>
      <c r="L15" s="2"/>
      <c r="M15" s="49"/>
    </row>
    <row r="16" spans="2:13" ht="18.75" customHeight="1">
      <c r="B16" s="22"/>
      <c r="E16" s="44">
        <f>时间间隔!E16</f>
        <v>0.52083333333333315</v>
      </c>
      <c r="F16" s="41" t="str">
        <f ca="1">IFERROR(INDEX(EventScheduler[],MATCH(DATEVALUE(DateVal)&amp;每日计划[[#This Row],[时间]],LookUpDateAndTime,0),3),"")</f>
        <v/>
      </c>
      <c r="H16" s="47" t="str">
        <f ca="1">IFERROR(TEXT(DATEVALUE(DateVal)+3,"d"),"")</f>
        <v>2</v>
      </c>
      <c r="I16" s="12" t="str">
        <f ca="1">IFERROR(INDEX(EventScheduler[],MATCH($H$18&amp;"|"&amp;ROW(A2),EventScheduler[唯一值（已计算）],0),2),"")</f>
        <v/>
      </c>
      <c r="J16" s="13" t="str">
        <f ca="1">IFERROR(INDEX(EventScheduler[],MATCH($H$18&amp;"|"&amp;ROW(A2),EventScheduler[唯一值（已计算）],0),3),"")</f>
        <v/>
      </c>
      <c r="L16" s="14"/>
      <c r="M16" s="49"/>
    </row>
    <row r="17" spans="2:13" ht="18.75" customHeight="1">
      <c r="B17" s="20" t="s">
        <v>4</v>
      </c>
      <c r="C17" s="21"/>
      <c r="E17" s="44">
        <f>时间间隔!E17</f>
        <v>0.54166666666666652</v>
      </c>
      <c r="F17" s="41" t="str">
        <f ca="1">IFERROR(INDEX(EventScheduler[],MATCH(DATEVALUE(DateVal)&amp;每日计划[[#This Row],[时间]],LookUpDateAndTime,0),3),"")</f>
        <v/>
      </c>
      <c r="H17" s="47"/>
      <c r="I17" s="12" t="str">
        <f ca="1">IFERROR(INDEX(EventScheduler[],MATCH($H$18&amp;"|"&amp;ROW(A3),EventScheduler[唯一值（已计算）],0),2),"")</f>
        <v/>
      </c>
      <c r="J17" s="13" t="str">
        <f ca="1">IFERROR(INDEX(EventScheduler[],MATCH($H$18&amp;"|"&amp;ROW(A3),EventScheduler[唯一值（已计算）],0),3),"")</f>
        <v/>
      </c>
      <c r="L17" s="15"/>
      <c r="M17" s="49"/>
    </row>
    <row r="18" spans="2:13" ht="18.75" customHeight="1">
      <c r="E18" s="44">
        <f>时间间隔!E18</f>
        <v>0.56249999999999989</v>
      </c>
      <c r="F18" s="41" t="str">
        <f ca="1">IFERROR(INDEX(EventScheduler[],MATCH(DATEVALUE(DateVal)&amp;每日计划[[#This Row],[时间]],LookUpDateAndTime,0),3),"")</f>
        <v>给公司打电话</v>
      </c>
      <c r="H18" s="16">
        <f ca="1">IFERROR(DateVal+3,"")</f>
        <v>43863</v>
      </c>
      <c r="I18" s="12" t="str">
        <f ca="1">IFERROR(INDEX(EventScheduler[],MATCH($H$18&amp;"|"&amp;ROW(A4),EventScheduler[唯一值（已计算）],0),2),"")</f>
        <v/>
      </c>
      <c r="J18" s="13" t="str">
        <f ca="1">IFERROR(INDEX(EventScheduler[],MATCH($H$18&amp;"|"&amp;ROW(A4),EventScheduler[唯一值（已计算）],0),3),"")</f>
        <v/>
      </c>
      <c r="L18" s="2"/>
      <c r="M18" s="49"/>
    </row>
    <row r="19" spans="2:13" ht="18.75" customHeight="1">
      <c r="B19" s="50" t="s">
        <v>5</v>
      </c>
      <c r="C19" s="50"/>
      <c r="E19" s="44">
        <f>时间间隔!E19</f>
        <v>0.58333333333333326</v>
      </c>
      <c r="F19" s="41" t="str">
        <f ca="1">IFERROR(INDEX(EventScheduler[],MATCH(DATEVALUE(DateVal)&amp;每日计划[[#This Row],[时间]],LookUpDateAndTime,0),3),"")</f>
        <v/>
      </c>
      <c r="H19" s="17"/>
      <c r="I19" s="12" t="str">
        <f ca="1">IFERROR(INDEX(EventScheduler[],MATCH($H$18&amp;"|"&amp;ROW(A5),EventScheduler[唯一值（已计算）],0),2),"")</f>
        <v/>
      </c>
      <c r="J19" s="13" t="str">
        <f ca="1">IFERROR(INDEX(EventScheduler[],MATCH($H$18&amp;"|"&amp;ROW(A5),EventScheduler[唯一值（已计算）],0),3),"")</f>
        <v/>
      </c>
      <c r="L19" s="14"/>
      <c r="M19" s="49"/>
    </row>
    <row r="20" spans="2:13" ht="18.75" customHeight="1">
      <c r="E20" s="44">
        <f>时间间隔!E20</f>
        <v>0.60416666666666663</v>
      </c>
      <c r="F20" s="41" t="str">
        <f ca="1">IFERROR(INDEX(EventScheduler[],MATCH(DATEVALUE(DateVal)&amp;每日计划[[#This Row],[时间]],LookUpDateAndTime,0),3),"")</f>
        <v/>
      </c>
      <c r="H20" s="18"/>
      <c r="I20" s="12" t="str">
        <f ca="1">IFERROR(INDEX(EventScheduler[],MATCH($H$18&amp;"|"&amp;ROW(A6),EventScheduler[唯一值（已计算）],0),2),"")</f>
        <v/>
      </c>
      <c r="J20" s="19" t="str">
        <f ca="1">IFERROR(INDEX(EventScheduler[],MATCH($H$18&amp;"|"&amp;ROW(A6),EventScheduler[唯一值（已计算）],0),3),"")</f>
        <v/>
      </c>
      <c r="L20" s="15"/>
      <c r="M20" s="49"/>
    </row>
    <row r="21" spans="2:13" ht="18.75" customHeight="1">
      <c r="B21" s="23" t="s">
        <v>6</v>
      </c>
      <c r="E21" s="44">
        <f>时间间隔!E21</f>
        <v>0.625</v>
      </c>
      <c r="F21" s="41" t="str">
        <f ca="1">IFERROR(INDEX(EventScheduler[],MATCH(DATEVALUE(DateVal)&amp;每日计划[[#This Row],[时间]],LookUpDateAndTime,0),3),"")</f>
        <v>休息时间</v>
      </c>
      <c r="H21" s="9" t="str">
        <f ca="1">IFERROR(TEXT(DATEVALUE(DateVal)+4,"aaaa"),"")</f>
        <v>星期一</v>
      </c>
      <c r="I21" s="10" t="str">
        <f ca="1">IFERROR(INDEX(EventScheduler[],MATCH($H$24&amp;"|"&amp;ROW(A1),EventScheduler[唯一值（已计算）],0),2),"")</f>
        <v/>
      </c>
      <c r="J21" s="11" t="str">
        <f ca="1">IFERROR(INDEX(EventScheduler[],MATCH($H$24&amp;"|"&amp;ROW(A1),EventScheduler[唯一值（已计算）],0),3),"")</f>
        <v/>
      </c>
      <c r="L21" s="2"/>
      <c r="M21" s="49"/>
    </row>
    <row r="22" spans="2:13" ht="18.75" customHeight="1">
      <c r="E22" s="44">
        <f>时间间隔!E22</f>
        <v>0.64583333333333337</v>
      </c>
      <c r="F22" s="41" t="str">
        <f ca="1">IFERROR(INDEX(EventScheduler[],MATCH(DATEVALUE(DateVal)&amp;每日计划[[#This Row],[时间]],LookUpDateAndTime,0),3),"")</f>
        <v/>
      </c>
      <c r="H22" s="47" t="str">
        <f ca="1">IFERROR(TEXT(DATEVALUE(DateVal)+4,"d"),"")</f>
        <v>3</v>
      </c>
      <c r="I22" s="12" t="str">
        <f ca="1">IFERROR(INDEX(EventScheduler[],MATCH($H$24&amp;"|"&amp;ROW(A2),EventScheduler[唯一值（已计算）],0),2),"")</f>
        <v/>
      </c>
      <c r="J22" s="13" t="str">
        <f ca="1">IFERROR(INDEX(EventScheduler[],MATCH($H$24&amp;"|"&amp;ROW(A2),EventScheduler[唯一值（已计算）],0),3),"")</f>
        <v/>
      </c>
      <c r="L22" s="14"/>
      <c r="M22" s="49"/>
    </row>
    <row r="23" spans="2:13" ht="18.75" customHeight="1">
      <c r="B23" s="23" t="s">
        <v>7</v>
      </c>
      <c r="E23" s="44">
        <f>时间间隔!E23</f>
        <v>0.66666666666666674</v>
      </c>
      <c r="F23" s="41" t="str">
        <f ca="1">IFERROR(INDEX(EventScheduler[],MATCH(DATEVALUE(DateVal)&amp;每日计划[[#This Row],[时间]],LookUpDateAndTime,0),3),"")</f>
        <v/>
      </c>
      <c r="H23" s="47"/>
      <c r="I23" s="12" t="str">
        <f ca="1">IFERROR(INDEX(EventScheduler[],MATCH($H$24&amp;"|"&amp;ROW(A3),EventScheduler[唯一值（已计算）],0),2),"")</f>
        <v/>
      </c>
      <c r="J23" s="13" t="str">
        <f ca="1">IFERROR(INDEX(EventScheduler[],MATCH($H$24&amp;"|"&amp;ROW(A3),EventScheduler[唯一值（已计算）],0),3),"")</f>
        <v/>
      </c>
      <c r="L23" s="15"/>
      <c r="M23" s="49"/>
    </row>
    <row r="24" spans="2:13" ht="18.75" customHeight="1">
      <c r="E24" s="44">
        <f>时间间隔!E24</f>
        <v>0.68750000000000011</v>
      </c>
      <c r="F24" s="41" t="str">
        <f ca="1">IFERROR(INDEX(EventScheduler[],MATCH(DATEVALUE(DateVal)&amp;每日计划[[#This Row],[时间]],LookUpDateAndTime,0),3),"")</f>
        <v/>
      </c>
      <c r="H24" s="16">
        <f ca="1">IFERROR(DateVal+4,"")</f>
        <v>43864</v>
      </c>
      <c r="I24" s="12" t="str">
        <f ca="1">IFERROR(INDEX(EventScheduler[],MATCH($H$24&amp;"|"&amp;ROW(A4),EventScheduler[唯一值（已计算）],0),2),"")</f>
        <v/>
      </c>
      <c r="J24" s="13" t="str">
        <f ca="1">IFERROR(INDEX(EventScheduler[],MATCH($H$24&amp;"|"&amp;ROW(A4),EventScheduler[唯一值（已计算）],0),3),"")</f>
        <v/>
      </c>
      <c r="L24" s="2"/>
      <c r="M24" s="49"/>
    </row>
    <row r="25" spans="2:13" ht="18.75" customHeight="1">
      <c r="B25" s="24" t="s">
        <v>8</v>
      </c>
      <c r="C25" s="25"/>
      <c r="E25" s="44">
        <f>时间间隔!E25</f>
        <v>0.70833333333333348</v>
      </c>
      <c r="F25" s="41" t="str">
        <f ca="1">IFERROR(INDEX(EventScheduler[],MATCH(DATEVALUE(DateVal)&amp;每日计划[[#This Row],[时间]],LookUpDateAndTime,0),3),"")</f>
        <v>回家</v>
      </c>
      <c r="H25" s="18"/>
      <c r="I25" s="12" t="str">
        <f ca="1">IFERROR(INDEX(EventScheduler[],MATCH($H$24&amp;"|"&amp;ROW(A5),EventScheduler[唯一值（已计算）],0),2),"")</f>
        <v/>
      </c>
      <c r="J25" s="19" t="str">
        <f ca="1">IFERROR(INDEX(EventScheduler[],MATCH($H$24&amp;"|"&amp;ROW(A5),EventScheduler[唯一值（已计算）],0),3),"")</f>
        <v/>
      </c>
      <c r="L25" s="14"/>
      <c r="M25" s="49"/>
    </row>
    <row r="26" spans="2:13" ht="18.75" customHeight="1">
      <c r="B26" s="46" t="s">
        <v>9</v>
      </c>
      <c r="C26" s="46"/>
      <c r="E26" s="44">
        <f>时间间隔!E26</f>
        <v>0.72916666666666685</v>
      </c>
      <c r="F26" s="41" t="str">
        <f ca="1">IFERROR(INDEX(EventScheduler[],MATCH(DATEVALUE(DateVal)&amp;每日计划[[#This Row],[时间]],LookUpDateAndTime,0),3),"")</f>
        <v/>
      </c>
      <c r="H26" s="9" t="str">
        <f ca="1">IFERROR(TEXT(DATEVALUE(DateVal)+5,"aaaa"),"")</f>
        <v>星期二</v>
      </c>
      <c r="I26" s="26" t="str">
        <f ca="1">IFERROR(INDEX(EventScheduler[],MATCH($H$29&amp;"|"&amp;ROW(A1),EventScheduler[唯一值（已计算）],0),2),"")</f>
        <v/>
      </c>
      <c r="J26" s="11" t="str">
        <f ca="1">IFERROR(INDEX(EventScheduler[],MATCH($H$29&amp;"|"&amp;ROW(A1),EventScheduler[唯一值（已计算）],0),3),"")</f>
        <v/>
      </c>
      <c r="L26" s="15"/>
      <c r="M26" s="49"/>
    </row>
    <row r="27" spans="2:13" ht="18.75" customHeight="1">
      <c r="E27" s="44">
        <f>时间间隔!E27</f>
        <v>0.75000000000000022</v>
      </c>
      <c r="F27" s="41" t="str">
        <f ca="1">IFERROR(INDEX(EventScheduler[],MATCH(DATEVALUE(DateVal)&amp;每日计划[[#This Row],[时间]],LookUpDateAndTime,0),3),"")</f>
        <v>足球训练</v>
      </c>
      <c r="H27" s="47" t="str">
        <f ca="1">IFERROR(TEXT(DATEVALUE(DateVal)+5,"d"),"")</f>
        <v>4</v>
      </c>
      <c r="I27" s="12" t="str">
        <f ca="1">IFERROR(INDEX(EventScheduler[],MATCH($H$29&amp;"|"&amp;ROW(A2),EventScheduler[唯一值（已计算）],0),2),"")</f>
        <v/>
      </c>
      <c r="J27" s="13" t="str">
        <f ca="1">IFERROR(INDEX(EventScheduler[],MATCH($H$29&amp;"|"&amp;ROW(A2),EventScheduler[唯一值（已计算）],0),3),"")</f>
        <v/>
      </c>
      <c r="L27" s="2"/>
      <c r="M27" s="49"/>
    </row>
    <row r="28" spans="2:13" ht="18.75" customHeight="1">
      <c r="E28" s="44">
        <f>时间间隔!E28</f>
        <v>0.77083333333333359</v>
      </c>
      <c r="F28" s="41" t="str">
        <f ca="1">IFERROR(INDEX(EventScheduler[],MATCH(DATEVALUE(DateVal)&amp;每日计划[[#This Row],[时间]],LookUpDateAndTime,0),3),"")</f>
        <v/>
      </c>
      <c r="H28" s="47"/>
      <c r="I28" s="12" t="str">
        <f ca="1">IFERROR(INDEX(EventScheduler[],MATCH($H$29&amp;"|"&amp;ROW(A3),EventScheduler[唯一值（已计算）],0),2),"")</f>
        <v/>
      </c>
      <c r="J28" s="13" t="str">
        <f ca="1">IFERROR(INDEX(EventScheduler[],MATCH($H$29&amp;"|"&amp;ROW(A3),EventScheduler[唯一值（已计算）],0),3),"")</f>
        <v/>
      </c>
      <c r="L28" s="14"/>
      <c r="M28" s="49"/>
    </row>
    <row r="29" spans="2:13" ht="18.75" customHeight="1">
      <c r="E29" s="44">
        <f>时间间隔!E29</f>
        <v>0.79166666666666696</v>
      </c>
      <c r="F29" s="41" t="str">
        <f ca="1">IFERROR(INDEX(EventScheduler[],MATCH(DATEVALUE(DateVal)&amp;每日计划[[#This Row],[时间]],LookUpDateAndTime,0),3),"")</f>
        <v/>
      </c>
      <c r="H29" s="16">
        <f ca="1">IFERROR(DateVal+5,"")</f>
        <v>43865</v>
      </c>
      <c r="I29" s="12" t="str">
        <f ca="1">IFERROR(INDEX(EventScheduler[],MATCH($H$29&amp;"|"&amp;ROW(A4),EventScheduler[唯一值（已计算）],0),2),"")</f>
        <v/>
      </c>
      <c r="J29" s="13" t="str">
        <f ca="1">IFERROR(INDEX(EventScheduler[],MATCH($H$29&amp;"|"&amp;ROW(A4),EventScheduler[唯一值（已计算）],0),3),"")</f>
        <v/>
      </c>
      <c r="L29" s="15"/>
      <c r="M29" s="49"/>
    </row>
    <row r="30" spans="2:13" ht="18.75" customHeight="1">
      <c r="E30" s="44">
        <f>时间间隔!E30</f>
        <v>0.81250000000000033</v>
      </c>
      <c r="F30" s="41" t="str">
        <f ca="1">IFERROR(INDEX(EventScheduler[],MATCH(DATEVALUE(DateVal)&amp;每日计划[[#This Row],[时间]],LookUpDateAndTime,0),3),"")</f>
        <v/>
      </c>
      <c r="H30" s="18"/>
      <c r="I30" s="12" t="str">
        <f ca="1">IFERROR(INDEX(EventScheduler[],MATCH($H$29&amp;"|"&amp;ROW(A5),EventScheduler[唯一值（已计算）],0),2),"")</f>
        <v/>
      </c>
      <c r="J30" s="19" t="str">
        <f ca="1">IFERROR(INDEX(EventScheduler[],MATCH($H$29&amp;"|"&amp;ROW(A5),EventScheduler[唯一值（已计算）],0),3),"")</f>
        <v/>
      </c>
      <c r="L30" s="2"/>
      <c r="M30" s="49"/>
    </row>
    <row r="31" spans="2:13" ht="18.75" customHeight="1">
      <c r="E31" s="44">
        <f>时间间隔!E31</f>
        <v>0.8333333333333337</v>
      </c>
      <c r="F31" s="41" t="str">
        <f ca="1">IFERROR(INDEX(EventScheduler[],MATCH(DATEVALUE(DateVal)&amp;每日计划[[#This Row],[时间]],LookUpDateAndTime,0),3),"")</f>
        <v/>
      </c>
      <c r="H31" s="9" t="str">
        <f ca="1">IFERROR(TEXT(DATEVALUE(DateVal)+6,"aaaa"),"")</f>
        <v>星期三</v>
      </c>
      <c r="I31" s="26" t="str">
        <f ca="1">IFERROR(INDEX(EventScheduler[],MATCH($H$34&amp;"|"&amp;ROW(A1),EventScheduler[唯一值（已计算）],0),2),"")</f>
        <v/>
      </c>
      <c r="J31" s="11" t="str">
        <f ca="1">IFERROR(INDEX(EventScheduler[],MATCH($H$34&amp;"|"&amp;ROW(A1),EventScheduler[唯一值（已计算）],0),3),"")</f>
        <v/>
      </c>
      <c r="L31" s="14"/>
      <c r="M31" s="49"/>
    </row>
    <row r="32" spans="2:13" ht="18.75" customHeight="1">
      <c r="E32" s="44">
        <f>时间间隔!E32</f>
        <v>0.85416666666666707</v>
      </c>
      <c r="F32" s="41" t="str">
        <f ca="1">IFERROR(INDEX(EventScheduler[],MATCH(DATEVALUE(DateVal)&amp;每日计划[[#This Row],[时间]],LookUpDateAndTime,0),3),"")</f>
        <v/>
      </c>
      <c r="H32" s="47" t="str">
        <f ca="1">IFERROR(TEXT(DATEVALUE(DateVal)+6,"d"),"")</f>
        <v>5</v>
      </c>
      <c r="I32" s="12" t="str">
        <f ca="1">IFERROR(INDEX(EventScheduler[],MATCH($H$34&amp;"|"&amp;ROW(A2),EventScheduler[唯一值（已计算）],0),2),"")</f>
        <v/>
      </c>
      <c r="J32" s="13" t="str">
        <f ca="1">IFERROR(INDEX(EventScheduler[],MATCH($H$34&amp;"|"&amp;ROW(A2),EventScheduler[唯一值（已计算）],0),3),"")</f>
        <v/>
      </c>
      <c r="L32" s="15"/>
      <c r="M32" s="49"/>
    </row>
    <row r="33" spans="5:13" ht="18.75" customHeight="1">
      <c r="E33" s="44">
        <f>时间间隔!E33</f>
        <v>0.87500000000000044</v>
      </c>
      <c r="F33" s="41" t="str">
        <f ca="1">IFERROR(INDEX(EventScheduler[],MATCH(DATEVALUE(DateVal)&amp;每日计划[[#This Row],[时间]],LookUpDateAndTime,0),3),"")</f>
        <v/>
      </c>
      <c r="H33" s="47"/>
      <c r="I33" s="12" t="str">
        <f ca="1">IFERROR(INDEX(EventScheduler[],MATCH($H$34&amp;"|"&amp;ROW(A3),EventScheduler[唯一值（已计算）],0),2),"")</f>
        <v/>
      </c>
      <c r="J33" s="13" t="str">
        <f ca="1">IFERROR(INDEX(EventScheduler[],MATCH($H$34&amp;"|"&amp;ROW(A3),EventScheduler[唯一值（已计算）],0),3),"")</f>
        <v/>
      </c>
      <c r="L33" s="2"/>
      <c r="M33" s="49"/>
    </row>
    <row r="34" spans="5:13" ht="18.75" customHeight="1">
      <c r="E34" s="44" t="str">
        <f>时间间隔!E34</f>
        <v/>
      </c>
      <c r="F34" s="41" t="str">
        <f ca="1">IFERROR(INDEX(EventScheduler[],MATCH(DATEVALUE(DateVal)&amp;每日计划[[#This Row],[时间]],LookUpDateAndTime,0),3),"")</f>
        <v/>
      </c>
      <c r="H34" s="16">
        <f ca="1">IFERROR(DateVal+6,"")</f>
        <v>43866</v>
      </c>
      <c r="I34" s="12" t="str">
        <f ca="1">IFERROR(INDEX(EventScheduler[],MATCH($H$34&amp;"|"&amp;ROW(A4),EventScheduler[唯一值（已计算）],0),2),"")</f>
        <v/>
      </c>
      <c r="J34" s="13" t="str">
        <f ca="1">IFERROR(INDEX(EventScheduler[],MATCH($H$34&amp;"|"&amp;ROW(A4),EventScheduler[唯一值（已计算）],0),3),"")</f>
        <v/>
      </c>
      <c r="L34" s="14"/>
      <c r="M34" s="49"/>
    </row>
    <row r="35" spans="5:13" ht="18.75" customHeight="1">
      <c r="E35" s="44" t="str">
        <f>时间间隔!E35</f>
        <v/>
      </c>
      <c r="F35" s="41" t="str">
        <f ca="1">IFERROR(INDEX(EventScheduler[],MATCH(DATEVALUE(DateVal)&amp;每日计划[[#This Row],[时间]],LookUpDateAndTime,0),3),"")</f>
        <v/>
      </c>
      <c r="H35" s="18"/>
      <c r="I35" s="27" t="str">
        <f ca="1">IFERROR(INDEX(EventScheduler[],MATCH($H$34&amp;"|"&amp;ROW(A5),EventScheduler[唯一值（已计算）],0),2),"")</f>
        <v/>
      </c>
      <c r="J35" s="19" t="str">
        <f ca="1">IFERROR(INDEX(EventScheduler[],MATCH($H$34&amp;"|"&amp;ROW(A5),EventScheduler[唯一值（已计算）],0),3),"")</f>
        <v/>
      </c>
      <c r="L35" s="15"/>
      <c r="M35" s="49"/>
    </row>
    <row r="36" spans="5:13" ht="18.75" customHeight="1">
      <c r="E36" s="44" t="str">
        <f>时间间隔!E36</f>
        <v/>
      </c>
      <c r="F36" s="2" t="str">
        <f ca="1">IFERROR(INDEX(EventScheduler[],MATCH(DATEVALUE(DateVal)&amp;每日计划[[#This Row],[时间]],LookUpDateAndTime,0),3),"")</f>
        <v/>
      </c>
    </row>
    <row r="37" spans="5:13" ht="18.75" customHeight="1">
      <c r="E37" s="44" t="str">
        <f>时间间隔!E37</f>
        <v/>
      </c>
      <c r="F37" s="2" t="str">
        <f ca="1">IFERROR(INDEX(EventScheduler[],MATCH(DATEVALUE(DateVal)&amp;每日计划[[#This Row],[时间]],LookUpDateAndTime,0),3),"")</f>
        <v/>
      </c>
    </row>
    <row r="38" spans="5:13" ht="18.75" customHeight="1">
      <c r="E38" s="44" t="str">
        <f>时间间隔!E38</f>
        <v/>
      </c>
      <c r="F38" s="2" t="str">
        <f ca="1">IFERROR(INDEX(EventScheduler[],MATCH(DATEVALUE(DateVal)&amp;每日计划[[#This Row],[时间]],LookUpDateAndTime,0),3),"")</f>
        <v/>
      </c>
    </row>
    <row r="39" spans="5:13" ht="18.75" customHeight="1">
      <c r="E39" s="44" t="str">
        <f>时间间隔!E39</f>
        <v/>
      </c>
      <c r="F39" s="2" t="str">
        <f ca="1">IFERROR(INDEX(EventScheduler[],MATCH(DATEVALUE(DateVal)&amp;每日计划[[#This Row],[时间]],LookUpDateAndTime,0),3),"")</f>
        <v/>
      </c>
    </row>
    <row r="40" spans="5:13" ht="18.75" customHeight="1">
      <c r="E40" s="44" t="str">
        <f>时间间隔!E40</f>
        <v/>
      </c>
      <c r="F40" s="2" t="str">
        <f ca="1">IFERROR(INDEX(EventScheduler[],MATCH(DATEVALUE(DateVal)&amp;每日计划[[#This Row],[时间]],LookUpDateAndTime,0),3),"")</f>
        <v/>
      </c>
    </row>
    <row r="41" spans="5:13" ht="18.75" customHeight="1">
      <c r="E41" s="44" t="str">
        <f>时间间隔!E41</f>
        <v/>
      </c>
      <c r="F41" s="2" t="str">
        <f ca="1">IFERROR(INDEX(EventScheduler[],MATCH(DATEVALUE(DateVal)&amp;每日计划[[#This Row],[时间]],LookUpDateAndTime,0),3),"")</f>
        <v/>
      </c>
    </row>
    <row r="42" spans="5:13" ht="18.75" customHeight="1">
      <c r="E42" s="44" t="str">
        <f>时间间隔!E42</f>
        <v/>
      </c>
      <c r="F42" s="2" t="str">
        <f ca="1">IFERROR(INDEX(EventScheduler[],MATCH(DATEVALUE(DateVal)&amp;每日计划[[#This Row],[时间]],LookUpDateAndTime,0),3),"")</f>
        <v/>
      </c>
    </row>
    <row r="43" spans="5:13" ht="18.75" customHeight="1">
      <c r="E43" s="44" t="str">
        <f>时间间隔!E43</f>
        <v/>
      </c>
      <c r="F43" s="2" t="str">
        <f ca="1">IFERROR(INDEX(EventScheduler[],MATCH(DATEVALUE(DateVal)&amp;每日计划[[#This Row],[时间]],LookUpDateAndTime,0),3),"")</f>
        <v/>
      </c>
    </row>
    <row r="44" spans="5:13" ht="18.75" customHeight="1">
      <c r="E44" s="44" t="str">
        <f>时间间隔!E44</f>
        <v/>
      </c>
      <c r="F44" s="2" t="str">
        <f ca="1">IFERROR(INDEX(EventScheduler[],MATCH(DATEVALUE(DateVal)&amp;每日计划[[#This Row],[时间]],LookUpDateAndTime,0),3),"")</f>
        <v/>
      </c>
    </row>
    <row r="45" spans="5:13" ht="18.75" customHeight="1">
      <c r="E45" s="44" t="str">
        <f>时间间隔!E45</f>
        <v/>
      </c>
      <c r="F45" s="2" t="str">
        <f ca="1">IFERROR(INDEX(EventScheduler[],MATCH(DATEVALUE(DateVal)&amp;每日计划[[#This Row],[时间]],LookUpDateAndTime,0),3),"")</f>
        <v/>
      </c>
    </row>
    <row r="46" spans="5:13" ht="18.75" customHeight="1">
      <c r="E46" s="44" t="str">
        <f>时间间隔!E46</f>
        <v/>
      </c>
      <c r="F46" s="2" t="str">
        <f ca="1">IFERROR(INDEX(EventScheduler[],MATCH(DATEVALUE(DateVal)&amp;每日计划[[#This Row],[时间]],LookUpDateAndTime,0),3),"")</f>
        <v/>
      </c>
    </row>
    <row r="47" spans="5:13" ht="18.75" customHeight="1">
      <c r="E47" s="44" t="str">
        <f>时间间隔!E47</f>
        <v/>
      </c>
      <c r="F47" s="2" t="str">
        <f ca="1">IFERROR(INDEX(EventScheduler[],MATCH(DATEVALUE(DateVal)&amp;每日计划[[#This Row],[时间]],LookUpDateAndTime,0),3),"")</f>
        <v/>
      </c>
    </row>
    <row r="48" spans="5:13" ht="18.75" customHeight="1">
      <c r="E48" s="44" t="str">
        <f>时间间隔!E48</f>
        <v/>
      </c>
      <c r="F48" s="2" t="str">
        <f ca="1">IFERROR(INDEX(EventScheduler[],MATCH(DATEVALUE(DateVal)&amp;每日计划[[#This Row],[时间]],LookUpDateAndTime,0),3),"")</f>
        <v/>
      </c>
    </row>
    <row r="49" spans="5:6" ht="18.75" customHeight="1">
      <c r="E49" s="44" t="str">
        <f>时间间隔!E49</f>
        <v/>
      </c>
      <c r="F49" s="2" t="str">
        <f ca="1">IFERROR(INDEX(EventScheduler[],MATCH(DATEVALUE(DateVal)&amp;每日计划[[#This Row],[时间]],LookUpDateAndTime,0),3),"")</f>
        <v/>
      </c>
    </row>
    <row r="50" spans="5:6" ht="18.75" customHeight="1">
      <c r="E50" s="44" t="str">
        <f>时间间隔!E50</f>
        <v/>
      </c>
      <c r="F50" s="2" t="str">
        <f ca="1">IFERROR(INDEX(EventScheduler[],MATCH(DATEVALUE(DateVal)&amp;每日计划[[#This Row],[时间]],LookUpDateAndTime,0),3),"")</f>
        <v/>
      </c>
    </row>
    <row r="51" spans="5:6" ht="18.75" customHeight="1">
      <c r="E51" s="44" t="str">
        <f>时间间隔!E51</f>
        <v/>
      </c>
      <c r="F51" s="2" t="str">
        <f ca="1">IFERROR(INDEX(EventScheduler[],MATCH(DATEVALUE(DateVal)&amp;每日计划[[#This Row],[时间]],LookUpDateAndTime,0),3),"")</f>
        <v/>
      </c>
    </row>
    <row r="52" spans="5:6" ht="18.75" customHeight="1">
      <c r="E52" s="44" t="str">
        <f>时间间隔!E52</f>
        <v/>
      </c>
      <c r="F52" s="2" t="str">
        <f ca="1">IFERROR(INDEX(EventScheduler[],MATCH(DATEVALUE(DateVal)&amp;每日计划[[#This Row],[时间]],LookUpDateAndTime,0),3),"")</f>
        <v/>
      </c>
    </row>
    <row r="53" spans="5:6" ht="18.75" customHeight="1">
      <c r="E53" s="44" t="str">
        <f>时间间隔!E53</f>
        <v/>
      </c>
      <c r="F53" s="2" t="str">
        <f ca="1">IFERROR(INDEX(EventScheduler[],MATCH(DATEVALUE(DateVal)&amp;每日计划[[#This Row],[时间]],LookUpDateAndTime,0),3),"")</f>
        <v/>
      </c>
    </row>
    <row r="54" spans="5:6" ht="18.75" customHeight="1">
      <c r="E54" s="44" t="str">
        <f>时间间隔!E54</f>
        <v/>
      </c>
      <c r="F54" s="2" t="str">
        <f ca="1">IFERROR(INDEX(EventScheduler[],MATCH(DATEVALUE(DateVal)&amp;每日计划[[#This Row],[时间]],LookUpDateAndTime,0),3),"")</f>
        <v/>
      </c>
    </row>
    <row r="55" spans="5:6" ht="18.75" customHeight="1">
      <c r="E55" s="44" t="str">
        <f>时间间隔!E55</f>
        <v/>
      </c>
      <c r="F55" s="2" t="str">
        <f ca="1">IFERROR(INDEX(EventScheduler[],MATCH(DATEVALUE(DateVal)&amp;每日计划[[#This Row],[时间]],LookUpDateAndTime,0),3),"")</f>
        <v/>
      </c>
    </row>
    <row r="56" spans="5:6" ht="18.75" customHeight="1">
      <c r="E56" s="44" t="str">
        <f>时间间隔!E56</f>
        <v/>
      </c>
      <c r="F56" s="2" t="str">
        <f ca="1">IFERROR(INDEX(EventScheduler[],MATCH(DATEVALUE(DateVal)&amp;每日计划[[#This Row],[时间]],LookUpDateAndTime,0),3),"")</f>
        <v/>
      </c>
    </row>
    <row r="57" spans="5:6" ht="18.75" customHeight="1">
      <c r="E57" s="44" t="str">
        <f>时间间隔!E57</f>
        <v/>
      </c>
      <c r="F57" s="2" t="str">
        <f ca="1">IFERROR(INDEX(EventScheduler[],MATCH(DATEVALUE(DateVal)&amp;每日计划[[#This Row],[时间]],LookUpDateAndTime,0),3),"")</f>
        <v/>
      </c>
    </row>
    <row r="58" spans="5:6" ht="18.75" customHeight="1">
      <c r="E58" s="44" t="str">
        <f>时间间隔!E58</f>
        <v/>
      </c>
      <c r="F58" s="2" t="str">
        <f ca="1">IFERROR(INDEX(EventScheduler[],MATCH(DATEVALUE(DateVal)&amp;每日计划[[#This Row],[时间]],LookUpDateAndTime,0),3),"")</f>
        <v/>
      </c>
    </row>
    <row r="59" spans="5:6" ht="18.75" customHeight="1">
      <c r="E59" s="44" t="str">
        <f>时间间隔!E59</f>
        <v/>
      </c>
      <c r="F59" s="2" t="str">
        <f ca="1">IFERROR(INDEX(EventScheduler[],MATCH(DATEVALUE(DateVal)&amp;每日计划[[#This Row],[时间]],LookUpDateAndTime,0),3),"")</f>
        <v/>
      </c>
    </row>
    <row r="60" spans="5:6" ht="18.75" customHeight="1">
      <c r="E60" s="44" t="str">
        <f>时间间隔!E60</f>
        <v/>
      </c>
      <c r="F60" s="2" t="str">
        <f ca="1">IFERROR(INDEX(EventScheduler[],MATCH(DATEVALUE(DateVal)&amp;每日计划[[#This Row],[时间]],LookUpDateAndTime,0),3),"")</f>
        <v/>
      </c>
    </row>
    <row r="61" spans="5:6" ht="18.75" customHeight="1">
      <c r="E61" s="44" t="str">
        <f>时间间隔!E61</f>
        <v/>
      </c>
      <c r="F61" s="2" t="str">
        <f ca="1">IFERROR(INDEX(EventScheduler[],MATCH(DATEVALUE(DateVal)&amp;每日计划[[#This Row],[时间]],LookUpDateAndTime,0),3),"")</f>
        <v/>
      </c>
    </row>
    <row r="62" spans="5:6" ht="18.75" customHeight="1">
      <c r="E62" s="44" t="str">
        <f>时间间隔!E62</f>
        <v/>
      </c>
      <c r="F62" s="2" t="str">
        <f ca="1">IFERROR(INDEX(EventScheduler[],MATCH(DATEVALUE(DateVal)&amp;每日计划[[#This Row],[时间]],LookUpDateAndTime,0),3),"")</f>
        <v/>
      </c>
    </row>
    <row r="63" spans="5:6" ht="18.75" customHeight="1">
      <c r="E63" s="44" t="str">
        <f>时间间隔!E63</f>
        <v/>
      </c>
      <c r="F63" s="2" t="str">
        <f ca="1">IFERROR(INDEX(EventScheduler[],MATCH(DATEVALUE(DateVal)&amp;每日计划[[#This Row],[时间]],LookUpDateAndTime,0),3),"")</f>
        <v/>
      </c>
    </row>
    <row r="64" spans="5:6" ht="18.75" customHeight="1">
      <c r="E64" s="44" t="str">
        <f>时间间隔!E64</f>
        <v/>
      </c>
      <c r="F64" s="2" t="str">
        <f ca="1">IFERROR(INDEX(EventScheduler[],MATCH(DATEVALUE(DateVal)&amp;每日计划[[#This Row],[时间]],LookUpDateAndTime,0),3),"")</f>
        <v/>
      </c>
    </row>
    <row r="65" spans="5:6" ht="18.75" customHeight="1">
      <c r="E65" s="44" t="str">
        <f>时间间隔!E65</f>
        <v/>
      </c>
      <c r="F65" s="2" t="str">
        <f ca="1">IFERROR(INDEX(EventScheduler[],MATCH(DATEVALUE(DateVal)&amp;每日计划[[#This Row],[时间]],LookUpDateAndTime,0),3),"")</f>
        <v/>
      </c>
    </row>
    <row r="66" spans="5:6" ht="18.75" customHeight="1">
      <c r="E66" s="44" t="str">
        <f>时间间隔!E66</f>
        <v/>
      </c>
      <c r="F66" s="2" t="str">
        <f ca="1">IFERROR(INDEX(EventScheduler[],MATCH(DATEVALUE(DateVal)&amp;每日计划[[#This Row],[时间]],LookUpDateAndTime,0),3),"")</f>
        <v/>
      </c>
    </row>
    <row r="67" spans="5:6" ht="18.75" customHeight="1">
      <c r="E67" s="44" t="str">
        <f>时间间隔!E67</f>
        <v/>
      </c>
      <c r="F67" s="2" t="str">
        <f ca="1">IFERROR(INDEX(EventScheduler[],MATCH(DATEVALUE(DateVal)&amp;每日计划[[#This Row],[时间]],LookUpDateAndTime,0),3),"")</f>
        <v/>
      </c>
    </row>
    <row r="68" spans="5:6" ht="18.75" customHeight="1">
      <c r="E68" s="44" t="str">
        <f>时间间隔!E68</f>
        <v/>
      </c>
      <c r="F68" s="2" t="str">
        <f ca="1">IFERROR(INDEX(EventScheduler[],MATCH(DATEVALUE(DateVal)&amp;每日计划[[#This Row],[时间]],LookUpDateAndTime,0),3),"")</f>
        <v/>
      </c>
    </row>
    <row r="69" spans="5:6" ht="18.75" customHeight="1">
      <c r="E69" s="44" t="str">
        <f>时间间隔!E69</f>
        <v/>
      </c>
      <c r="F69" s="2" t="str">
        <f ca="1">IFERROR(INDEX(EventScheduler[],MATCH(DATEVALUE(DateVal)&amp;每日计划[[#This Row],[时间]],LookUpDateAndTime,0),3),"")</f>
        <v/>
      </c>
    </row>
    <row r="70" spans="5:6" ht="18.75" customHeight="1">
      <c r="E70" s="44" t="str">
        <f>时间间隔!E70</f>
        <v/>
      </c>
      <c r="F70" s="2" t="str">
        <f ca="1">IFERROR(INDEX(EventScheduler[],MATCH(DATEVALUE(DateVal)&amp;每日计划[[#This Row],[时间]],LookUpDateAndTime,0),3),"")</f>
        <v/>
      </c>
    </row>
    <row r="71" spans="5:6" ht="18.75" customHeight="1">
      <c r="E71" s="44" t="str">
        <f>时间间隔!E71</f>
        <v/>
      </c>
      <c r="F71" s="2" t="str">
        <f ca="1">IFERROR(INDEX(EventScheduler[],MATCH(DATEVALUE(DateVal)&amp;每日计划[[#This Row],[时间]],LookUpDateAndTime,0),3),"")</f>
        <v/>
      </c>
    </row>
    <row r="72" spans="5:6" ht="18.75" customHeight="1">
      <c r="E72" s="44" t="str">
        <f>时间间隔!E72</f>
        <v/>
      </c>
      <c r="F72" s="2" t="str">
        <f ca="1">IFERROR(INDEX(EventScheduler[],MATCH(DATEVALUE(DateVal)&amp;每日计划[[#This Row],[时间]],LookUpDateAndTime,0),3),"")</f>
        <v/>
      </c>
    </row>
    <row r="73" spans="5:6" ht="18.75" customHeight="1">
      <c r="E73" s="44" t="str">
        <f>时间间隔!E73</f>
        <v/>
      </c>
      <c r="F73" s="2" t="str">
        <f ca="1">IFERROR(INDEX(EventScheduler[],MATCH(DATEVALUE(DateVal)&amp;每日计划[[#This Row],[时间]],LookUpDateAndTime,0),3),"")</f>
        <v/>
      </c>
    </row>
    <row r="74" spans="5:6" ht="18.75" customHeight="1">
      <c r="E74" s="44" t="str">
        <f>时间间隔!E74</f>
        <v/>
      </c>
      <c r="F74" s="2" t="str">
        <f ca="1">IFERROR(INDEX(EventScheduler[],MATCH(DATEVALUE(DateVal)&amp;每日计划[[#This Row],[时间]],LookUpDateAndTime,0),3),"")</f>
        <v/>
      </c>
    </row>
    <row r="75" spans="5:6" ht="18.75" customHeight="1">
      <c r="E75" s="44" t="str">
        <f>时间间隔!E75</f>
        <v/>
      </c>
      <c r="F75" s="2" t="str">
        <f ca="1">IFERROR(INDEX(EventScheduler[],MATCH(DATEVALUE(DateVal)&amp;每日计划[[#This Row],[时间]],LookUpDateAndTime,0),3),"")</f>
        <v/>
      </c>
    </row>
  </sheetData>
  <mergeCells count="22">
    <mergeCell ref="H27:H28"/>
    <mergeCell ref="M12:M14"/>
    <mergeCell ref="M33:M35"/>
    <mergeCell ref="M9:M11"/>
    <mergeCell ref="M15:M17"/>
    <mergeCell ref="M21:M23"/>
    <mergeCell ref="B26:C26"/>
    <mergeCell ref="H32:H33"/>
    <mergeCell ref="B2:C6"/>
    <mergeCell ref="M24:M26"/>
    <mergeCell ref="M27:M29"/>
    <mergeCell ref="M30:M32"/>
    <mergeCell ref="B11:C11"/>
    <mergeCell ref="B19:C19"/>
    <mergeCell ref="H10:H11"/>
    <mergeCell ref="H16:H17"/>
    <mergeCell ref="H22:H23"/>
    <mergeCell ref="H4:H5"/>
    <mergeCell ref="M18:M20"/>
    <mergeCell ref="B7:C9"/>
    <mergeCell ref="M3:M5"/>
    <mergeCell ref="M6:M8"/>
  </mergeCells>
  <phoneticPr fontId="3" type="noConversion"/>
  <conditionalFormatting sqref="E3:F75">
    <cfRule type="expression" dxfId="27" priority="1">
      <formula>$E3&gt;结束时间</formula>
    </cfRule>
    <cfRule type="expression" dxfId="26" priority="2">
      <formula>$E3=结束时间</formula>
    </cfRule>
    <cfRule type="expression" dxfId="25" priority="3">
      <formula>LOWER(TRIM($F3))=ScheduleHighlight</formula>
    </cfRule>
  </conditionalFormatting>
  <dataValidations count="23">
    <dataValidation allowBlank="1" showInputMessage="1" showErrorMessage="1" prompt="在此单元格中输入年份" sqref="C13" xr:uid="{00000000-0002-0000-0000-000000000000}"/>
    <dataValidation type="list" errorStyle="warning" allowBlank="1" showInputMessage="1" showErrorMessage="1" error="从列表条目中选择一个月份。选择“取消”，再按 Alt+向下键从下拉列表中进行选择" prompt="从下拉列表中选择月份。按 ALT+向下键，按 Enter 选择一个月份" sqref="C15" xr:uid="{00000000-0002-0000-0000-000001000000}">
      <formula1>"1,2,3,4,5,6,7,8,9,10,11,12"</formula1>
    </dataValidation>
    <dataValidation type="whole" errorStyle="warning" allowBlank="1" showInputMessage="1" showErrorMessage="1" error="输入介于 1 到 31 之间的日期值" prompt="在此单元格中输入一个日期" sqref="C17" xr:uid="{00000000-0002-0000-0000-000002000000}">
      <formula1>1</formula1>
      <formula2>31</formula2>
    </dataValidation>
    <dataValidation allowBlank="1" showInputMessage="1" showErrorMessage="1" prompt="在此单元格中自动确定日期。根据活动规划工作表，在此列中自动填充事件。未指定日期时，日期默认为今天" sqref="F2" xr:uid="{00000000-0002-0000-0000-000003000000}"/>
    <dataValidation allowBlank="1" showInputMessage="1" showErrorMessage="1" prompt="在此列中输入备注或待办事项列表" sqref="M2" xr:uid="{00000000-0002-0000-0000-000004000000}"/>
    <dataValidation allowBlank="1" showInputMessage="1" showErrorMessage="1" prompt="根据 C17 单元格中输入的日期自动更新日期。如果单元格 C17 为空白，将默认设置为今天的日期。" sqref="B2:C6" xr:uid="{00000000-0002-0000-0000-000005000000}"/>
    <dataValidation allowBlank="1" showInputMessage="1" showErrorMessage="1" prompt="根据单元格 C13 至 C17 中输入的日期，自动确定日期" sqref="B7:C9" xr:uid="{00000000-0002-0000-0000-000006000000}"/>
    <dataValidation allowBlank="1" showInputMessage="1" showErrorMessage="1" prompt="“时间间隔”工作表的导航链接（用于编辑时间）" sqref="B21" xr:uid="{00000000-0002-0000-0000-000007000000}"/>
    <dataValidation allowBlank="1" showInputMessage="1" showErrorMessage="1" prompt="活动规划工作表的导航链接（用于添加事件）" sqref="B23" xr:uid="{00000000-0002-0000-0000-000008000000}"/>
    <dataValidation allowBlank="1" showInputMessage="1" showErrorMessage="1" prompt="在此工作表中查看每天和每周的日程安排并添加备注。在活动规划工作表中添加任意日期的事件。在“时间间隔”工作表中修改日程安排时间和间隔" sqref="A1" xr:uid="{00000000-0002-0000-0000-000009000000}"/>
    <dataValidation allowBlank="1" showInputMessage="1" showErrorMessage="1" prompt="在日程安排中输入要突出显示的活动或项目" sqref="B26:C26" xr:uid="{00000000-0002-0000-0000-00000A000000}"/>
    <dataValidation allowBlank="1" showInputMessage="1" showErrorMessage="1" prompt="根据“时间间隔”工作表中的时间表定义自动更新时间表。时钟图像位于此单元格中" sqref="E2" xr:uid="{00000000-0002-0000-0000-00000B000000}"/>
    <dataValidation allowBlank="1" showInputMessage="1" showErrorMessage="1" prompt="活动规划中自动更新的时间位于列 I 中" sqref="I2" xr:uid="{00000000-0002-0000-0000-00000C000000}"/>
    <dataValidation allowBlank="1" showInputMessage="1" showErrorMessage="1" prompt="自动更新的周视图，其中日期和星期位于列 H 中，事件时间和详细信息位于列 I 和 J 中，如下所示。照相机图像和周视图的和标题位于此单元格中" sqref="H2" xr:uid="{00000000-0002-0000-0000-00000D000000}"/>
    <dataValidation allowBlank="1" showInputMessage="1" showErrorMessage="1" prompt="活动规划中自动更新的事件详细信息位于列 J 中" sqref="J2" xr:uid="{00000000-0002-0000-0000-00000E000000}"/>
    <dataValidation allowBlank="1" showInputMessage="1" showErrorMessage="1" prompt="如下所示，在单元格 C13 中输入年份、在单元格 C15 中输入月份并在单元格 C17 中输入日期" sqref="B11:C11" xr:uid="{00000000-0002-0000-0000-00000F000000}"/>
    <dataValidation allowBlank="1" showInputMessage="1" showErrorMessage="1" prompt="通过选择下面的单元格修改时间间隔并添加事件。 " sqref="B19:C19" xr:uid="{00000000-0002-0000-0000-000010000000}"/>
    <dataValidation allowBlank="1" showInputMessage="1" showErrorMessage="1" prompt="在下面的日程安排中输入要突出显示的活动或项目。" sqref="B25" xr:uid="{00000000-0002-0000-0000-000011000000}"/>
    <dataValidation allowBlank="1" showInputMessage="1" showErrorMessage="1" prompt="工作表的标题位于此单元格中。若要查看每日计划，请在单元格 C13 至 C17 中输入日期。在单元格 B23 中导航到活动规划。在单元格 B21 中导航到修改时间和间隔" sqref="B1" xr:uid="{00000000-0002-0000-0000-000012000000}"/>
    <dataValidation allowBlank="1" showInputMessage="1" showErrorMessage="1" prompt="用于勾选已完成任务的复选框位于此列。备注/待办事项列表中的每个项目都在第二行中有一个复选框。例如，M3 至 M5 中的备注在 L4 中有一个复选框" sqref="L2" xr:uid="{00000000-0002-0000-0000-000013000000}"/>
    <dataValidation allowBlank="1" showInputMessage="1" showErrorMessage="1" prompt="在右侧单元格中设置年份" sqref="B13" xr:uid="{00000000-0002-0000-0000-000014000000}"/>
    <dataValidation allowBlank="1" showInputMessage="1" showErrorMessage="1" prompt="在右侧单元格中选择月份" sqref="B15" xr:uid="{00000000-0002-0000-0000-000015000000}"/>
    <dataValidation allowBlank="1" showInputMessage="1" showErrorMessage="1" prompt="在右侧单元格中设置日期" sqref="B17" xr:uid="{00000000-0002-0000-0000-000016000000}"/>
  </dataValidations>
  <hyperlinks>
    <hyperlink ref="B21" location="'时间间隔'!A1" tooltip="选择以编辑时间间隔" display="Select to edit time intervals" xr:uid="{00000000-0004-0000-0000-000000000000}"/>
    <hyperlink ref="B23" location="'Event Scheduler'!A1" tooltip="选择以添加新事件" display="Select to add a new event" xr:uid="{00000000-0004-0000-00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ignoredErrors>
    <ignoredError sqref="I9:J9 I15 I3 I21 I35" unlockedFormula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3" tint="0.749992370372631"/>
    <pageSetUpPr autoPageBreaks="0" fitToPage="1"/>
  </sheetPr>
  <dimension ref="B1:H15"/>
  <sheetViews>
    <sheetView showGridLines="0" zoomScaleNormal="100" workbookViewId="0">
      <selection activeCell="C16" sqref="C16"/>
    </sheetView>
  </sheetViews>
  <sheetFormatPr defaultColWidth="8.87890625" defaultRowHeight="18.75" customHeight="1"/>
  <cols>
    <col min="1" max="1" width="2.1171875" style="4" customWidth="1"/>
    <col min="2" max="3" width="12" style="4" customWidth="1"/>
    <col min="4" max="4" width="2.76171875" style="4" customWidth="1"/>
    <col min="5" max="5" width="19.76171875" style="4" customWidth="1"/>
    <col min="6" max="6" width="16.3515625" style="4" customWidth="1"/>
    <col min="7" max="7" width="44.64453125" style="4" customWidth="1"/>
    <col min="8" max="8" width="21.76171875" style="4" hidden="1" customWidth="1"/>
    <col min="9" max="9" width="2.76171875" style="4" customWidth="1"/>
    <col min="10" max="10" width="7.1171875" style="4" customWidth="1"/>
    <col min="11" max="16384" width="8.87890625" style="4"/>
  </cols>
  <sheetData>
    <row r="1" spans="2:8" s="29" customFormat="1" ht="39.950000000000003" customHeight="1">
      <c r="B1" s="28" t="s">
        <v>34</v>
      </c>
      <c r="C1" s="4"/>
      <c r="E1" s="30"/>
      <c r="F1" s="28"/>
    </row>
    <row r="2" spans="2:8" s="29" customFormat="1" ht="27.95" customHeight="1">
      <c r="B2" s="54">
        <f ca="1">DAY(DateVal)</f>
        <v>30</v>
      </c>
      <c r="C2" s="54"/>
      <c r="E2" s="36" t="s">
        <v>16</v>
      </c>
      <c r="F2" s="36" t="s">
        <v>10</v>
      </c>
      <c r="G2" s="36" t="s">
        <v>17</v>
      </c>
      <c r="H2" s="1" t="s">
        <v>28</v>
      </c>
    </row>
    <row r="3" spans="2:8" s="29" customFormat="1" ht="18.75" customHeight="1">
      <c r="B3" s="54"/>
      <c r="C3" s="54"/>
      <c r="E3" s="43">
        <f ca="1">TODAY()</f>
        <v>43860</v>
      </c>
      <c r="F3" s="44">
        <v>0.25</v>
      </c>
      <c r="G3" s="45" t="s">
        <v>18</v>
      </c>
      <c r="H3" s="42" t="str">
        <f ca="1">EventScheduler[[#This Row],[日期]]&amp;"|"&amp;COUNTIF($E$3:E3,E3)</f>
        <v>43860|1</v>
      </c>
    </row>
    <row r="4" spans="2:8" s="29" customFormat="1" ht="18.75" customHeight="1">
      <c r="B4" s="54"/>
      <c r="C4" s="54"/>
      <c r="E4" s="43">
        <f t="shared" ref="E4:E13" ca="1" si="0">TODAY()</f>
        <v>43860</v>
      </c>
      <c r="F4" s="44">
        <v>0.27083333333333331</v>
      </c>
      <c r="G4" s="45" t="s">
        <v>19</v>
      </c>
      <c r="H4" s="42" t="str">
        <f ca="1">EventScheduler[[#This Row],[日期]]&amp;"|"&amp;COUNTIF($E$3:E4,E4)</f>
        <v>43860|2</v>
      </c>
    </row>
    <row r="5" spans="2:8" s="29" customFormat="1" ht="18.75" customHeight="1">
      <c r="B5" s="54"/>
      <c r="C5" s="54"/>
      <c r="E5" s="43">
        <f t="shared" ca="1" si="0"/>
        <v>43860</v>
      </c>
      <c r="F5" s="44">
        <v>0.3125</v>
      </c>
      <c r="G5" s="45" t="s">
        <v>20</v>
      </c>
      <c r="H5" s="42" t="str">
        <f ca="1">EventScheduler[[#This Row],[日期]]&amp;"|"&amp;COUNTIF($E$3:E5,E5)</f>
        <v>43860|3</v>
      </c>
    </row>
    <row r="6" spans="2:8" s="29" customFormat="1" ht="18.75" customHeight="1">
      <c r="B6" s="53" t="str">
        <f ca="1">TEXT(DateVal,"aaaa")</f>
        <v>星期四</v>
      </c>
      <c r="C6" s="53"/>
      <c r="E6" s="43">
        <f t="shared" ca="1" si="0"/>
        <v>43860</v>
      </c>
      <c r="F6" s="44">
        <v>0.33333333333333298</v>
      </c>
      <c r="G6" s="45" t="s">
        <v>21</v>
      </c>
      <c r="H6" s="42" t="str">
        <f ca="1">EventScheduler[[#This Row],[日期]]&amp;"|"&amp;COUNTIF($E$3:E6,E6)</f>
        <v>43860|4</v>
      </c>
    </row>
    <row r="7" spans="2:8" s="29" customFormat="1" ht="18.75" customHeight="1">
      <c r="B7" s="53"/>
      <c r="C7" s="53"/>
      <c r="E7" s="43">
        <f t="shared" ca="1" si="0"/>
        <v>43860</v>
      </c>
      <c r="F7" s="44">
        <v>0.41666666666666669</v>
      </c>
      <c r="G7" s="45" t="s">
        <v>9</v>
      </c>
      <c r="H7" s="42" t="str">
        <f ca="1">EventScheduler[[#This Row],[日期]]&amp;"|"&amp;COUNTIF($E$3:E7,E7)</f>
        <v>43860|5</v>
      </c>
    </row>
    <row r="8" spans="2:8" s="29" customFormat="1" ht="18.75" customHeight="1" thickBot="1">
      <c r="B8" s="52" t="str">
        <f ca="1">DateVal</f>
        <v>2020年1月30日</v>
      </c>
      <c r="C8" s="52"/>
      <c r="E8" s="43">
        <f t="shared" ca="1" si="0"/>
        <v>43860</v>
      </c>
      <c r="F8" s="44">
        <v>0.5</v>
      </c>
      <c r="G8" s="45" t="s">
        <v>22</v>
      </c>
      <c r="H8" s="42" t="str">
        <f ca="1">EventScheduler[[#This Row],[日期]]&amp;"|"&amp;COUNTIF($E$3:E8,E8)</f>
        <v>43860|6</v>
      </c>
    </row>
    <row r="9" spans="2:8" s="29" customFormat="1" ht="18.75" customHeight="1" thickTop="1">
      <c r="B9" s="31"/>
      <c r="C9" s="31"/>
      <c r="E9" s="43">
        <f t="shared" ca="1" si="0"/>
        <v>43860</v>
      </c>
      <c r="F9" s="44">
        <v>0.54166666666666596</v>
      </c>
      <c r="G9" s="45" t="s">
        <v>23</v>
      </c>
      <c r="H9" s="42" t="str">
        <f ca="1">EventScheduler[[#This Row],[日期]]&amp;"|"&amp;COUNTIF($E$3:E9,E9)</f>
        <v>43860|7</v>
      </c>
    </row>
    <row r="10" spans="2:8" s="29" customFormat="1" ht="18.75" customHeight="1">
      <c r="B10" s="31" t="s">
        <v>6</v>
      </c>
      <c r="C10" s="31"/>
      <c r="E10" s="43">
        <f t="shared" ca="1" si="0"/>
        <v>43860</v>
      </c>
      <c r="F10" s="44">
        <v>0.5625</v>
      </c>
      <c r="G10" s="45" t="s">
        <v>24</v>
      </c>
      <c r="H10" s="42" t="str">
        <f ca="1">EventScheduler[[#This Row],[日期]]&amp;"|"&amp;COUNTIF($E$3:E10,E10)</f>
        <v>43860|8</v>
      </c>
    </row>
    <row r="11" spans="2:8" s="29" customFormat="1" ht="18.75" customHeight="1">
      <c r="B11" s="31"/>
      <c r="C11" s="31"/>
      <c r="E11" s="43">
        <f t="shared" ca="1" si="0"/>
        <v>43860</v>
      </c>
      <c r="F11" s="44">
        <v>0.625</v>
      </c>
      <c r="G11" s="45" t="s">
        <v>9</v>
      </c>
      <c r="H11" s="42" t="str">
        <f ca="1">EventScheduler[[#This Row],[日期]]&amp;"|"&amp;COUNTIF($E$3:E11,E11)</f>
        <v>43860|9</v>
      </c>
    </row>
    <row r="12" spans="2:8" s="29" customFormat="1" ht="18.75" customHeight="1">
      <c r="B12" s="31" t="s">
        <v>15</v>
      </c>
      <c r="C12" s="31"/>
      <c r="E12" s="43">
        <f t="shared" ca="1" si="0"/>
        <v>43860</v>
      </c>
      <c r="F12" s="44">
        <v>0.70833333333333304</v>
      </c>
      <c r="G12" s="45" t="s">
        <v>25</v>
      </c>
      <c r="H12" s="42" t="str">
        <f ca="1">EventScheduler[[#This Row],[日期]]&amp;"|"&amp;COUNTIF($E$3:E12,E12)</f>
        <v>43860|10</v>
      </c>
    </row>
    <row r="13" spans="2:8" s="29" customFormat="1" ht="18.75" customHeight="1">
      <c r="B13" s="31"/>
      <c r="C13" s="31"/>
      <c r="E13" s="43">
        <f t="shared" ca="1" si="0"/>
        <v>43860</v>
      </c>
      <c r="F13" s="44">
        <v>0.75</v>
      </c>
      <c r="G13" s="45" t="s">
        <v>26</v>
      </c>
      <c r="H13" s="42" t="str">
        <f ca="1">EventScheduler[[#This Row],[日期]]&amp;"|"&amp;COUNTIF($E$3:E13,E13)</f>
        <v>43860|11</v>
      </c>
    </row>
    <row r="14" spans="2:8" s="29" customFormat="1" ht="18.75" customHeight="1">
      <c r="B14" s="4"/>
      <c r="C14" s="4"/>
      <c r="E14" s="43">
        <f ca="1">TODAY()+1</f>
        <v>43861</v>
      </c>
      <c r="F14" s="44">
        <v>0.27083333333333331</v>
      </c>
      <c r="G14" s="45" t="s">
        <v>27</v>
      </c>
      <c r="H14" s="42" t="str">
        <f ca="1">EventScheduler[[#This Row],[日期]]&amp;"|"&amp;COUNTIF($E$3:E14,E14)</f>
        <v>43861|1</v>
      </c>
    </row>
    <row r="15" spans="2:8" s="29" customFormat="1" ht="18.75" customHeight="1">
      <c r="B15" s="4"/>
      <c r="C15" s="4"/>
      <c r="E15" s="43">
        <f ca="1">TODAY()+1</f>
        <v>43861</v>
      </c>
      <c r="F15" s="44">
        <v>0.3125</v>
      </c>
      <c r="G15" s="45" t="s">
        <v>20</v>
      </c>
      <c r="H15" s="42" t="str">
        <f ca="1">EventScheduler[[#This Row],[日期]]&amp;"|"&amp;COUNTIF($E$3:E15,E15)</f>
        <v>43861|2</v>
      </c>
    </row>
  </sheetData>
  <mergeCells count="3">
    <mergeCell ref="B8:C8"/>
    <mergeCell ref="B6:C7"/>
    <mergeCell ref="B2:C5"/>
  </mergeCells>
  <phoneticPr fontId="3" type="noConversion"/>
  <dataValidations count="10">
    <dataValidation type="list" allowBlank="1" showInputMessage="1" showErrorMessage="1" error="为此活动规划选择有效的时间。选择“取消”，按 Alt+向下键，然后按 Enter 从列表中进行选取" sqref="F3:F15" xr:uid="{00000000-0002-0000-0100-000000000000}">
      <formula1>TimesList</formula1>
    </dataValidation>
    <dataValidation allowBlank="1" showInputMessage="1" showErrorMessage="1" prompt="在此列中输入事件日期" sqref="E2" xr:uid="{00000000-0002-0000-0100-000001000000}"/>
    <dataValidation allowBlank="1" showInputMessage="1" showErrorMessage="1" prompt="在此列中输入事件时间。按 Alt+向下键打开下拉列表，然后按 Enter 选择时间" sqref="F2" xr:uid="{00000000-0002-0000-0100-000002000000}"/>
    <dataValidation allowBlank="1" showInputMessage="1" showErrorMessage="1" prompt="在此列中输入事件描述" sqref="G2" xr:uid="{00000000-0002-0000-0100-000003000000}"/>
    <dataValidation allowBlank="1" showInputMessage="1" showErrorMessage="1" prompt="将事件添加到计划程序表。F 列中的时间在“时间间隔”工作表中定义。" sqref="A1" xr:uid="{00000000-0002-0000-0100-000004000000}"/>
    <dataValidation allowBlank="1" showInputMessage="1" showErrorMessage="1" prompt="“时间间隔”工作表的导航链接" sqref="B10" xr:uid="{00000000-0002-0000-0100-000005000000}"/>
    <dataValidation allowBlank="1" showInputMessage="1" showErrorMessage="1" prompt="“每日计划”工作表的导航链接" sqref="B12" xr:uid="{00000000-0002-0000-0100-000006000000}"/>
    <dataValidation allowBlank="1" showInputMessage="1" showErrorMessage="1" prompt="在活动规划表中输入事件的日期、时间和描述。“时间间隔”和“每日计划”工作表的导航链接位于单元格 B10 和 B12 中" sqref="B1" xr:uid="{00000000-0002-0000-0100-000007000000}"/>
    <dataValidation allowBlank="1" showInputMessage="1" showErrorMessage="1" prompt="按每日计划中定义的内容自动更新日期" sqref="B2 B8" xr:uid="{00000000-0002-0000-0100-000008000000}"/>
    <dataValidation allowBlank="1" showInputMessage="1" showErrorMessage="1" prompt="根据每日计划中定义的日期自动确定日期" sqref="B6" xr:uid="{00000000-0002-0000-0100-000009000000}"/>
  </dataValidations>
  <hyperlinks>
    <hyperlink ref="B10" location="'时间间隔'!A1" tooltip="选择以编辑时间间隔" display="Select to edit time intervals" xr:uid="{00000000-0004-0000-0100-000000000000}"/>
    <hyperlink ref="B12" location="'每日计划'!A1" tooltip="选择以查看每日计划" display="Select to view Daily Schedule" xr:uid="{00000000-0004-0000-01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3"/>
    <pageSetUpPr autoPageBreaks="0" fitToPage="1"/>
  </sheetPr>
  <dimension ref="B1:E75"/>
  <sheetViews>
    <sheetView showGridLines="0" tabSelected="1" zoomScaleNormal="100" workbookViewId="0"/>
  </sheetViews>
  <sheetFormatPr defaultColWidth="8.87890625" defaultRowHeight="18.75" customHeight="1"/>
  <cols>
    <col min="1" max="1" width="2.1171875" style="4" customWidth="1"/>
    <col min="2" max="3" width="13.1171875" style="4" customWidth="1"/>
    <col min="4" max="4" width="2.76171875" style="4" customWidth="1"/>
    <col min="5" max="5" width="13.1171875" style="4" customWidth="1"/>
    <col min="6" max="16384" width="8.87890625" style="4"/>
  </cols>
  <sheetData>
    <row r="1" spans="2:5" ht="39.950000000000003" customHeight="1">
      <c r="B1" s="3" t="s">
        <v>29</v>
      </c>
    </row>
    <row r="2" spans="2:5" ht="27.95" customHeight="1">
      <c r="B2" s="39" t="s">
        <v>30</v>
      </c>
      <c r="C2" s="37"/>
      <c r="E2" s="38" t="s">
        <v>10</v>
      </c>
    </row>
    <row r="3" spans="2:5" ht="18.75" customHeight="1">
      <c r="E3" s="8">
        <f>开始时间</f>
        <v>0.25</v>
      </c>
    </row>
    <row r="4" spans="2:5" ht="18.75" customHeight="1">
      <c r="B4" s="40" t="s">
        <v>31</v>
      </c>
      <c r="C4" s="32">
        <v>0.25</v>
      </c>
      <c r="E4" s="33">
        <f t="shared" ref="E4:E35" si="0">IFERROR(IF($E3+增量&gt;结束时间,"",$E3+增量),"")</f>
        <v>0.27083333333333331</v>
      </c>
    </row>
    <row r="5" spans="2:5" ht="18.75" customHeight="1">
      <c r="E5" s="33">
        <f t="shared" si="0"/>
        <v>0.29166666666666663</v>
      </c>
    </row>
    <row r="6" spans="2:5" ht="18.75" customHeight="1">
      <c r="B6" s="40" t="s">
        <v>32</v>
      </c>
      <c r="C6" s="32" t="s">
        <v>35</v>
      </c>
      <c r="E6" s="33">
        <f t="shared" si="0"/>
        <v>0.31249999999999994</v>
      </c>
    </row>
    <row r="7" spans="2:5" ht="18.75" customHeight="1">
      <c r="E7" s="33">
        <f t="shared" si="0"/>
        <v>0.33333333333333326</v>
      </c>
    </row>
    <row r="8" spans="2:5" ht="18.75" customHeight="1">
      <c r="B8" s="40" t="s">
        <v>33</v>
      </c>
      <c r="C8" s="32">
        <v>0.875</v>
      </c>
      <c r="E8" s="33">
        <f t="shared" si="0"/>
        <v>0.35416666666666657</v>
      </c>
    </row>
    <row r="9" spans="2:5" ht="18.75" customHeight="1">
      <c r="E9" s="33">
        <f t="shared" si="0"/>
        <v>0.37499999999999989</v>
      </c>
    </row>
    <row r="10" spans="2:5" ht="18.75" customHeight="1">
      <c r="B10" s="50" t="s">
        <v>1</v>
      </c>
      <c r="C10" s="50"/>
      <c r="E10" s="33">
        <f t="shared" si="0"/>
        <v>0.3958333333333332</v>
      </c>
    </row>
    <row r="11" spans="2:5" ht="18.75" customHeight="1">
      <c r="E11" s="33">
        <f t="shared" si="0"/>
        <v>0.41666666666666652</v>
      </c>
    </row>
    <row r="12" spans="2:5" ht="18.75" customHeight="1">
      <c r="B12" s="23" t="s">
        <v>15</v>
      </c>
      <c r="E12" s="33">
        <f t="shared" si="0"/>
        <v>0.43749999999999983</v>
      </c>
    </row>
    <row r="13" spans="2:5" ht="18.75" customHeight="1">
      <c r="E13" s="33">
        <f t="shared" si="0"/>
        <v>0.45833333333333315</v>
      </c>
    </row>
    <row r="14" spans="2:5" ht="18.75" customHeight="1">
      <c r="B14" s="23" t="s">
        <v>7</v>
      </c>
      <c r="E14" s="33">
        <f t="shared" si="0"/>
        <v>0.47916666666666646</v>
      </c>
    </row>
    <row r="15" spans="2:5" ht="18.75" customHeight="1">
      <c r="E15" s="33">
        <f t="shared" si="0"/>
        <v>0.49999999999999978</v>
      </c>
    </row>
    <row r="16" spans="2:5" ht="18.75" customHeight="1">
      <c r="E16" s="33">
        <f t="shared" si="0"/>
        <v>0.52083333333333315</v>
      </c>
    </row>
    <row r="17" spans="5:5" ht="18.75" customHeight="1">
      <c r="E17" s="33">
        <f t="shared" si="0"/>
        <v>0.54166666666666652</v>
      </c>
    </row>
    <row r="18" spans="5:5" ht="18.75" customHeight="1">
      <c r="E18" s="33">
        <f t="shared" si="0"/>
        <v>0.56249999999999989</v>
      </c>
    </row>
    <row r="19" spans="5:5" ht="18.75" customHeight="1">
      <c r="E19" s="33">
        <f t="shared" si="0"/>
        <v>0.58333333333333326</v>
      </c>
    </row>
    <row r="20" spans="5:5" ht="18.75" customHeight="1">
      <c r="E20" s="33">
        <f t="shared" si="0"/>
        <v>0.60416666666666663</v>
      </c>
    </row>
    <row r="21" spans="5:5" ht="18.75" customHeight="1">
      <c r="E21" s="33">
        <f t="shared" si="0"/>
        <v>0.625</v>
      </c>
    </row>
    <row r="22" spans="5:5" ht="18.75" customHeight="1">
      <c r="E22" s="33">
        <f t="shared" si="0"/>
        <v>0.64583333333333337</v>
      </c>
    </row>
    <row r="23" spans="5:5" ht="18.75" customHeight="1">
      <c r="E23" s="33">
        <f t="shared" si="0"/>
        <v>0.66666666666666674</v>
      </c>
    </row>
    <row r="24" spans="5:5" ht="18.75" customHeight="1">
      <c r="E24" s="33">
        <f t="shared" si="0"/>
        <v>0.68750000000000011</v>
      </c>
    </row>
    <row r="25" spans="5:5" ht="18.75" customHeight="1">
      <c r="E25" s="33">
        <f t="shared" si="0"/>
        <v>0.70833333333333348</v>
      </c>
    </row>
    <row r="26" spans="5:5" ht="18.75" customHeight="1">
      <c r="E26" s="33">
        <f t="shared" si="0"/>
        <v>0.72916666666666685</v>
      </c>
    </row>
    <row r="27" spans="5:5" ht="18.75" customHeight="1">
      <c r="E27" s="33">
        <f t="shared" si="0"/>
        <v>0.75000000000000022</v>
      </c>
    </row>
    <row r="28" spans="5:5" ht="18.75" customHeight="1">
      <c r="E28" s="33">
        <f t="shared" si="0"/>
        <v>0.77083333333333359</v>
      </c>
    </row>
    <row r="29" spans="5:5" ht="18.75" customHeight="1">
      <c r="E29" s="33">
        <f t="shared" si="0"/>
        <v>0.79166666666666696</v>
      </c>
    </row>
    <row r="30" spans="5:5" ht="18.75" customHeight="1">
      <c r="E30" s="33">
        <f t="shared" si="0"/>
        <v>0.81250000000000033</v>
      </c>
    </row>
    <row r="31" spans="5:5" ht="18.75" customHeight="1">
      <c r="E31" s="33">
        <f t="shared" si="0"/>
        <v>0.8333333333333337</v>
      </c>
    </row>
    <row r="32" spans="5:5" ht="18.75" customHeight="1">
      <c r="E32" s="33">
        <f t="shared" si="0"/>
        <v>0.85416666666666707</v>
      </c>
    </row>
    <row r="33" spans="5:5" ht="18.75" customHeight="1">
      <c r="E33" s="33">
        <f t="shared" si="0"/>
        <v>0.87500000000000044</v>
      </c>
    </row>
    <row r="34" spans="5:5" ht="18.75" customHeight="1">
      <c r="E34" s="33" t="str">
        <f t="shared" si="0"/>
        <v/>
      </c>
    </row>
    <row r="35" spans="5:5" ht="18.75" customHeight="1">
      <c r="E35" s="33" t="str">
        <f t="shared" si="0"/>
        <v/>
      </c>
    </row>
    <row r="36" spans="5:5" ht="18.75" customHeight="1">
      <c r="E36" s="33" t="str">
        <f t="shared" ref="E36:E67" si="1">IFERROR(IF($E35+增量&gt;结束时间,"",$E35+增量),"")</f>
        <v/>
      </c>
    </row>
    <row r="37" spans="5:5" ht="18.75" customHeight="1">
      <c r="E37" s="33" t="str">
        <f t="shared" si="1"/>
        <v/>
      </c>
    </row>
    <row r="38" spans="5:5" ht="18.75" customHeight="1">
      <c r="E38" s="33" t="str">
        <f t="shared" si="1"/>
        <v/>
      </c>
    </row>
    <row r="39" spans="5:5" ht="18.75" customHeight="1">
      <c r="E39" s="33" t="str">
        <f t="shared" si="1"/>
        <v/>
      </c>
    </row>
    <row r="40" spans="5:5" ht="18.75" customHeight="1">
      <c r="E40" s="33" t="str">
        <f t="shared" si="1"/>
        <v/>
      </c>
    </row>
    <row r="41" spans="5:5" ht="18.75" customHeight="1">
      <c r="E41" s="33" t="str">
        <f t="shared" si="1"/>
        <v/>
      </c>
    </row>
    <row r="42" spans="5:5" ht="18.75" customHeight="1">
      <c r="E42" s="33" t="str">
        <f t="shared" si="1"/>
        <v/>
      </c>
    </row>
    <row r="43" spans="5:5" ht="18.75" customHeight="1">
      <c r="E43" s="33" t="str">
        <f t="shared" si="1"/>
        <v/>
      </c>
    </row>
    <row r="44" spans="5:5" ht="18.75" customHeight="1">
      <c r="E44" s="33" t="str">
        <f t="shared" si="1"/>
        <v/>
      </c>
    </row>
    <row r="45" spans="5:5" ht="18.75" customHeight="1">
      <c r="E45" s="33" t="str">
        <f t="shared" si="1"/>
        <v/>
      </c>
    </row>
    <row r="46" spans="5:5" ht="18.75" customHeight="1">
      <c r="E46" s="33" t="str">
        <f t="shared" si="1"/>
        <v/>
      </c>
    </row>
    <row r="47" spans="5:5" ht="18.75" customHeight="1">
      <c r="E47" s="33" t="str">
        <f t="shared" si="1"/>
        <v/>
      </c>
    </row>
    <row r="48" spans="5:5" ht="18.75" customHeight="1">
      <c r="E48" s="33" t="str">
        <f t="shared" si="1"/>
        <v/>
      </c>
    </row>
    <row r="49" spans="5:5" ht="18.75" customHeight="1">
      <c r="E49" s="33" t="str">
        <f t="shared" si="1"/>
        <v/>
      </c>
    </row>
    <row r="50" spans="5:5" ht="18.75" customHeight="1">
      <c r="E50" s="33" t="str">
        <f t="shared" si="1"/>
        <v/>
      </c>
    </row>
    <row r="51" spans="5:5" ht="18.75" customHeight="1">
      <c r="E51" s="33" t="str">
        <f t="shared" si="1"/>
        <v/>
      </c>
    </row>
    <row r="52" spans="5:5" ht="18.75" customHeight="1">
      <c r="E52" s="33" t="str">
        <f t="shared" si="1"/>
        <v/>
      </c>
    </row>
    <row r="53" spans="5:5" ht="18.75" customHeight="1">
      <c r="E53" s="33" t="str">
        <f t="shared" si="1"/>
        <v/>
      </c>
    </row>
    <row r="54" spans="5:5" ht="18.75" customHeight="1">
      <c r="E54" s="33" t="str">
        <f t="shared" si="1"/>
        <v/>
      </c>
    </row>
    <row r="55" spans="5:5" ht="18.75" customHeight="1">
      <c r="E55" s="33" t="str">
        <f t="shared" si="1"/>
        <v/>
      </c>
    </row>
    <row r="56" spans="5:5" ht="18.75" customHeight="1">
      <c r="E56" s="33" t="str">
        <f t="shared" si="1"/>
        <v/>
      </c>
    </row>
    <row r="57" spans="5:5" ht="18.75" customHeight="1">
      <c r="E57" s="33" t="str">
        <f t="shared" si="1"/>
        <v/>
      </c>
    </row>
    <row r="58" spans="5:5" ht="18.75" customHeight="1">
      <c r="E58" s="33" t="str">
        <f t="shared" si="1"/>
        <v/>
      </c>
    </row>
    <row r="59" spans="5:5" ht="18.75" customHeight="1">
      <c r="E59" s="33" t="str">
        <f t="shared" si="1"/>
        <v/>
      </c>
    </row>
    <row r="60" spans="5:5" ht="18.75" customHeight="1">
      <c r="E60" s="33" t="str">
        <f t="shared" si="1"/>
        <v/>
      </c>
    </row>
    <row r="61" spans="5:5" ht="18.75" customHeight="1">
      <c r="E61" s="33" t="str">
        <f t="shared" si="1"/>
        <v/>
      </c>
    </row>
    <row r="62" spans="5:5" ht="18.75" customHeight="1">
      <c r="E62" s="33" t="str">
        <f t="shared" si="1"/>
        <v/>
      </c>
    </row>
    <row r="63" spans="5:5" ht="18.75" customHeight="1">
      <c r="E63" s="33" t="str">
        <f t="shared" si="1"/>
        <v/>
      </c>
    </row>
    <row r="64" spans="5:5" ht="18.75" customHeight="1">
      <c r="E64" s="33" t="str">
        <f t="shared" si="1"/>
        <v/>
      </c>
    </row>
    <row r="65" spans="5:5" ht="18.75" customHeight="1">
      <c r="E65" s="33" t="str">
        <f t="shared" si="1"/>
        <v/>
      </c>
    </row>
    <row r="66" spans="5:5" ht="18.75" customHeight="1">
      <c r="E66" s="33" t="str">
        <f t="shared" si="1"/>
        <v/>
      </c>
    </row>
    <row r="67" spans="5:5" ht="18.75" customHeight="1">
      <c r="E67" s="33" t="str">
        <f t="shared" si="1"/>
        <v/>
      </c>
    </row>
    <row r="68" spans="5:5" ht="18.75" customHeight="1">
      <c r="E68" s="33" t="str">
        <f t="shared" ref="E68:E75" si="2">IFERROR(IF($E67+增量&gt;结束时间,"",$E67+增量),"")</f>
        <v/>
      </c>
    </row>
    <row r="69" spans="5:5" ht="18.75" customHeight="1">
      <c r="E69" s="33" t="str">
        <f t="shared" si="2"/>
        <v/>
      </c>
    </row>
    <row r="70" spans="5:5" ht="18.75" customHeight="1">
      <c r="E70" s="33" t="str">
        <f t="shared" si="2"/>
        <v/>
      </c>
    </row>
    <row r="71" spans="5:5" ht="18.75" customHeight="1">
      <c r="E71" s="33" t="str">
        <f t="shared" si="2"/>
        <v/>
      </c>
    </row>
    <row r="72" spans="5:5" ht="18.75" customHeight="1">
      <c r="E72" s="33" t="str">
        <f t="shared" si="2"/>
        <v/>
      </c>
    </row>
    <row r="73" spans="5:5" ht="18.75" customHeight="1">
      <c r="E73" s="33" t="str">
        <f t="shared" si="2"/>
        <v/>
      </c>
    </row>
    <row r="74" spans="5:5" ht="18.75" customHeight="1">
      <c r="E74" s="33" t="str">
        <f t="shared" si="2"/>
        <v/>
      </c>
    </row>
    <row r="75" spans="5:5" ht="18.75" customHeight="1">
      <c r="E75" s="33" t="str">
        <f t="shared" si="2"/>
        <v/>
      </c>
    </row>
  </sheetData>
  <mergeCells count="1">
    <mergeCell ref="B10:C10"/>
  </mergeCells>
  <phoneticPr fontId="3" type="noConversion"/>
  <conditionalFormatting sqref="E3:E75">
    <cfRule type="expression" dxfId="4" priority="1">
      <formula>$E3&gt;结束时间</formula>
    </cfRule>
    <cfRule type="expression" dxfId="3" priority="2">
      <formula>$E3=结束时间</formula>
    </cfRule>
  </conditionalFormatting>
  <dataValidations count="14">
    <dataValidation allowBlank="1" showInputMessage="1" showErrorMessage="1" prompt="在此工作表中定义时间间隔。列 E 中的时间将更新“每日计划”工作表中的日程安排列 E 和活动规划工作表中列 F 中的时间选项" sqref="A1" xr:uid="{00000000-0002-0000-0200-000000000000}"/>
    <dataValidation allowBlank="1" showInputMessage="1" showErrorMessage="1" prompt="在此单元格中输入开始时间" sqref="C4" xr:uid="{00000000-0002-0000-0200-000001000000}"/>
    <dataValidation type="list" errorStyle="warning" allowBlank="1" showInputMessage="1" showErrorMessage="1" error="Select  interval from the list in this cell. Select CANCEL, then press ALT+DOWN ARROW followed by ENTER to make a selection" prompt="从列表中选择时间间隔。按 Alt+向下键以打开下拉列表，然后按 Enter 选择时间间隔。" sqref="C6" xr:uid="{00000000-0002-0000-0200-000002000000}">
      <formula1>"15 分钟, 30 分钟, 45 分钟, 60 分钟"</formula1>
    </dataValidation>
    <dataValidation errorStyle="warning" allowBlank="1" showInputMessage="1" showErrorMessage="1" prompt="在此单元格中输入日程安排的结束时间" sqref="C8" xr:uid="{00000000-0002-0000-0200-000003000000}"/>
    <dataValidation allowBlank="1" showInputMessage="1" showErrorMessage="1" prompt="若要配置日程安排，请更新开始时间、设置时间间隔增量和结束时间。E 列中的时间表将自动更新" sqref="B2 C2" xr:uid="{00000000-0002-0000-0200-000004000000}"/>
    <dataValidation allowBlank="1" showInputMessage="1" showErrorMessage="1" prompt="通过修改此工作表中的时间表，更新每日计划工作表上的日程安排。在 C4 中输入开始时间、在 C6 中输入时间间隔，然后在 C8 中输入结束时间" sqref="B1" xr:uid="{00000000-0002-0000-0200-000005000000}"/>
    <dataValidation allowBlank="1" showInputMessage="1" showErrorMessage="1" prompt="时间表将根据在此工作表 C4 至 C8 单元格中输入的开始时间、时间间隔以及结束时间自动更新。" sqref="E2" xr:uid="{00000000-0002-0000-0200-000006000000}"/>
    <dataValidation allowBlank="1" showInputMessage="1" showErrorMessage="1" prompt="在右侧单元格中设置开始时间" sqref="B4" xr:uid="{00000000-0002-0000-0200-000007000000}"/>
    <dataValidation allowBlank="1" showInputMessage="1" showErrorMessage="1" prompt="在右侧单元格中设置时间间隔" sqref="B6" xr:uid="{00000000-0002-0000-0200-000008000000}"/>
    <dataValidation allowBlank="1" showInputMessage="1" showErrorMessage="1" prompt="在右侧单元格中设置结束时间" sqref="B8" xr:uid="{00000000-0002-0000-0200-000009000000}"/>
    <dataValidation allowBlank="1" showInputMessage="1" showErrorMessage="1" prompt="通过选择下面的单元格查看每日计划和添加事件。" sqref="B10:C10" xr:uid="{00000000-0002-0000-0200-00000A000000}"/>
    <dataValidation allowBlank="1" showInputMessage="1" showErrorMessage="1" prompt="活动规划工作表的导航链接（用于添加事件）" sqref="B14" xr:uid="{00000000-0002-0000-0200-00000B000000}"/>
    <dataValidation allowBlank="1" showInputMessage="1" showErrorMessage="1" prompt="“每日计划”的导航链接" sqref="B12" xr:uid="{00000000-0002-0000-0200-00000C000000}"/>
    <dataValidation allowBlank="1" showErrorMessage="1" sqref="C3" xr:uid="{00000000-0002-0000-0200-00000D000000}"/>
  </dataValidations>
  <hyperlinks>
    <hyperlink ref="B12" location="'每日计划'!A1" tooltip="选择以查看每日计划" display="Select to View Daily Schedule" xr:uid="{00000000-0004-0000-0200-000000000000}"/>
    <hyperlink ref="B14" location="'Event Scheduler'!A1" tooltip="选择以添加新事件" display="Select to add a new event" xr:uid="{00000000-0004-0000-02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ignoredErrors>
    <ignoredError sqref="E3" calculatedColumn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8a52e8c320b9a064ae3583ae3861c9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88020cb39231a0945110f9cd888b521a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490C6C-6B46-4DFD-9ACA-031AB2832B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FCDC0B-BE17-4EFD-AAD5-1E4E9349882C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19F07B9F-2027-487B-9D1F-78CE832B31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</vt:i4>
      </vt:variant>
    </vt:vector>
  </HeadingPairs>
  <TitlesOfParts>
    <vt:vector size="14" baseType="lpstr">
      <vt:lpstr>每日计划</vt:lpstr>
      <vt:lpstr>活动规划</vt:lpstr>
      <vt:lpstr>时间间隔</vt:lpstr>
      <vt:lpstr>ColumnTitle2</vt:lpstr>
      <vt:lpstr>ColumnTitle3</vt:lpstr>
      <vt:lpstr>DayVal</vt:lpstr>
      <vt:lpstr>MinuteText</vt:lpstr>
      <vt:lpstr>MonthName</vt:lpstr>
      <vt:lpstr>ScheduleHighlight</vt:lpstr>
      <vt:lpstr>TimesList</vt:lpstr>
      <vt:lpstr>Title1</vt:lpstr>
      <vt:lpstr>结束时间</vt:lpstr>
      <vt:lpstr>开始时间</vt:lpstr>
      <vt:lpstr>年份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2019-08-01T00:13:42Z</dcterms:created>
  <dcterms:modified xsi:type="dcterms:W3CDTF">2020-01-30T13:44:42Z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