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4逻辑函数\"/>
    </mc:Choice>
  </mc:AlternateContent>
  <xr:revisionPtr revIDLastSave="0" documentId="13_ncr:1_{0C9C82A0-1988-4DEA-AE79-C0F4B8112B31}" xr6:coauthVersionLast="45" xr6:coauthVersionMax="45" xr10:uidLastSave="{00000000-0000-0000-0000-000000000000}"/>
  <bookViews>
    <workbookView xWindow="-98" yWindow="-98" windowWidth="19396" windowHeight="11746" tabRatio="797" firstSheet="1" activeTab="6" xr2:uid="{144707CD-5F5A-44C1-BD94-7F1800633442}"/>
  </bookViews>
  <sheets>
    <sheet name="表姐一句话理解一个函数" sheetId="23" r:id="rId1"/>
    <sheet name="【展示】奖金方案" sheetId="12" r:id="rId2"/>
    <sheet name="【快速上手】1达标奖超标奖" sheetId="14" r:id="rId3"/>
    <sheet name="【快速上手】2-超标奖" sheetId="15" state="hidden" r:id="rId4"/>
    <sheet name="【进阶操作】2季度奖金" sheetId="16" r:id="rId5"/>
    <sheet name="【进阶操作】3整理样式+引用方式" sheetId="9" r:id="rId6"/>
    <sheet name="【进阶操作2】引用1相对" sheetId="27" r:id="rId7"/>
    <sheet name="【进阶操作2】引用2绝对" sheetId="28" r:id="rId8"/>
    <sheet name="【进阶操作2】引用3混合锁列" sheetId="29" r:id="rId9"/>
    <sheet name="【进阶操作2】引用4混合锁行" sheetId="30" r:id="rId10"/>
    <sheet name="【进阶操作2】引用方式" sheetId="26" r:id="rId11"/>
    <sheet name="【彩蛋】" sheetId="22" r:id="rId12"/>
    <sheet name="课后作业-乘法口诀表" sheetId="10" state="hidden" r:id="rId13"/>
    <sheet name="课后作业-空白" sheetId="11" state="hidden" r:id="rId1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7" l="1"/>
  <c r="F2" i="27"/>
  <c r="G2" i="27"/>
  <c r="E3" i="27"/>
  <c r="F3" i="27"/>
  <c r="G3" i="27"/>
  <c r="F1" i="27"/>
  <c r="G1" i="27"/>
  <c r="E1" i="27"/>
  <c r="G8" i="9" l="1"/>
  <c r="G9" i="9"/>
  <c r="G10" i="9"/>
  <c r="G11" i="9"/>
  <c r="G7" i="9"/>
  <c r="H5" i="26"/>
  <c r="G5" i="26"/>
  <c r="F5" i="26"/>
  <c r="H4" i="26"/>
  <c r="G4" i="26"/>
  <c r="F4" i="26"/>
  <c r="G3" i="26"/>
  <c r="H3" i="26"/>
  <c r="E2" i="30"/>
  <c r="F2" i="30"/>
  <c r="G2" i="30"/>
  <c r="E3" i="30"/>
  <c r="F3" i="30"/>
  <c r="G3" i="30"/>
  <c r="F1" i="30"/>
  <c r="G1" i="30"/>
  <c r="E1" i="30"/>
  <c r="E2" i="29"/>
  <c r="F2" i="29"/>
  <c r="G2" i="29"/>
  <c r="E3" i="29"/>
  <c r="F3" i="29"/>
  <c r="G3" i="29"/>
  <c r="F1" i="29"/>
  <c r="G1" i="29"/>
  <c r="E1" i="29"/>
  <c r="E2" i="28"/>
  <c r="F2" i="28"/>
  <c r="G2" i="28"/>
  <c r="E3" i="28"/>
  <c r="F3" i="28"/>
  <c r="G3" i="28"/>
  <c r="F1" i="28"/>
  <c r="G1" i="28"/>
  <c r="E1" i="28"/>
  <c r="K11" i="26"/>
  <c r="L11" i="26"/>
  <c r="K12" i="26"/>
  <c r="L12" i="26"/>
  <c r="K13" i="26"/>
  <c r="L13" i="26"/>
  <c r="J12" i="26"/>
  <c r="J13" i="26"/>
  <c r="J11" i="26"/>
  <c r="F12" i="26"/>
  <c r="G12" i="26"/>
  <c r="H12" i="26"/>
  <c r="F13" i="26"/>
  <c r="G13" i="26"/>
  <c r="H13" i="26"/>
  <c r="G11" i="26"/>
  <c r="H11" i="26"/>
  <c r="F11" i="26"/>
  <c r="J3" i="26"/>
  <c r="K3" i="26"/>
  <c r="L3" i="26"/>
  <c r="J4" i="26"/>
  <c r="K4" i="26"/>
  <c r="L4" i="26"/>
  <c r="J5" i="26"/>
  <c r="K5" i="26"/>
  <c r="L5" i="26"/>
  <c r="F3" i="26"/>
  <c r="H8" i="9" l="1"/>
  <c r="H9" i="9"/>
  <c r="H10" i="9"/>
  <c r="H11" i="9"/>
  <c r="H7" i="9"/>
  <c r="F8" i="9"/>
  <c r="I8" i="9" s="1"/>
  <c r="F9" i="9"/>
  <c r="I9" i="9" s="1"/>
  <c r="F10" i="9"/>
  <c r="I10" i="9" s="1"/>
  <c r="F11" i="9"/>
  <c r="I11" i="9" s="1"/>
  <c r="J9" i="9" l="1"/>
  <c r="J10" i="9"/>
  <c r="J8" i="9"/>
  <c r="J11" i="9"/>
  <c r="F7" i="9"/>
  <c r="I7" i="9" s="1"/>
  <c r="G2" i="16"/>
  <c r="H2" i="16" s="1"/>
  <c r="F3" i="16"/>
  <c r="G3" i="16" s="1"/>
  <c r="F4" i="16"/>
  <c r="F5" i="16"/>
  <c r="F6" i="16"/>
  <c r="F2" i="16"/>
  <c r="I2" i="14"/>
  <c r="I3" i="14"/>
  <c r="I4" i="14"/>
  <c r="I5" i="14"/>
  <c r="I6" i="14"/>
  <c r="G3" i="14"/>
  <c r="G4" i="14"/>
  <c r="G5" i="14"/>
  <c r="G6" i="14"/>
  <c r="G2" i="14"/>
  <c r="F3" i="14"/>
  <c r="F4" i="14"/>
  <c r="F5" i="14"/>
  <c r="F6" i="14"/>
  <c r="F2" i="14"/>
  <c r="H3" i="16" l="1"/>
  <c r="G6" i="16"/>
  <c r="H6" i="16" s="1"/>
  <c r="G5" i="16"/>
  <c r="H5" i="16" s="1"/>
  <c r="G4" i="16"/>
  <c r="H4" i="16" s="1"/>
  <c r="J7" i="9"/>
  <c r="I8" i="22"/>
  <c r="I9" i="22"/>
  <c r="I11" i="22"/>
  <c r="F7" i="22"/>
  <c r="I7" i="22" s="1"/>
  <c r="G7" i="22"/>
  <c r="H7" i="22"/>
  <c r="F8" i="22"/>
  <c r="G8" i="22"/>
  <c r="H8" i="22"/>
  <c r="F9" i="22"/>
  <c r="G9" i="22"/>
  <c r="H9" i="22"/>
  <c r="F10" i="22"/>
  <c r="I10" i="22" s="1"/>
  <c r="G10" i="22"/>
  <c r="H10" i="22"/>
  <c r="F11" i="22"/>
  <c r="G11" i="22"/>
  <c r="H11" i="22"/>
  <c r="J11" i="22" l="1"/>
  <c r="L11" i="22" s="1"/>
  <c r="J7" i="22"/>
  <c r="L7" i="22" s="1"/>
  <c r="J10" i="22"/>
  <c r="L10" i="22" s="1"/>
  <c r="J9" i="22"/>
  <c r="L9" i="22" s="1"/>
  <c r="J8" i="22"/>
  <c r="L8" i="22" s="1"/>
  <c r="F3" i="15" l="1"/>
  <c r="F4" i="15"/>
  <c r="F5" i="15"/>
  <c r="F6" i="15"/>
  <c r="F2" i="15"/>
  <c r="C4" i="10" l="1"/>
  <c r="D4" i="10"/>
  <c r="E4" i="10"/>
  <c r="F4" i="10"/>
  <c r="G4" i="10"/>
  <c r="H4" i="10"/>
  <c r="I4" i="10"/>
  <c r="J4" i="10"/>
  <c r="K4" i="10"/>
  <c r="C5" i="10"/>
  <c r="D5" i="10"/>
  <c r="E5" i="10"/>
  <c r="F5" i="10"/>
  <c r="G5" i="10"/>
  <c r="H5" i="10"/>
  <c r="I5" i="10"/>
  <c r="J5" i="10"/>
  <c r="K5" i="10"/>
  <c r="C6" i="10"/>
  <c r="D6" i="10"/>
  <c r="E6" i="10"/>
  <c r="F6" i="10"/>
  <c r="G6" i="10"/>
  <c r="H6" i="10"/>
  <c r="I6" i="10"/>
  <c r="J6" i="10"/>
  <c r="K6" i="10"/>
  <c r="C7" i="10"/>
  <c r="D7" i="10"/>
  <c r="E7" i="10"/>
  <c r="F7" i="10"/>
  <c r="G7" i="10"/>
  <c r="H7" i="10"/>
  <c r="I7" i="10"/>
  <c r="J7" i="10"/>
  <c r="K7" i="10"/>
  <c r="C8" i="10"/>
  <c r="D8" i="10"/>
  <c r="E8" i="10"/>
  <c r="F8" i="10"/>
  <c r="G8" i="10"/>
  <c r="H8" i="10"/>
  <c r="I8" i="10"/>
  <c r="J8" i="10"/>
  <c r="K8" i="10"/>
  <c r="C9" i="10"/>
  <c r="D9" i="10"/>
  <c r="E9" i="10"/>
  <c r="F9" i="10"/>
  <c r="G9" i="10"/>
  <c r="H9" i="10"/>
  <c r="I9" i="10"/>
  <c r="J9" i="10"/>
  <c r="K9" i="10"/>
  <c r="C10" i="10"/>
  <c r="D10" i="10"/>
  <c r="E10" i="10"/>
  <c r="F10" i="10"/>
  <c r="G10" i="10"/>
  <c r="H10" i="10"/>
  <c r="I10" i="10"/>
  <c r="J10" i="10"/>
  <c r="K10" i="10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</calcChain>
</file>

<file path=xl/sharedStrings.xml><?xml version="1.0" encoding="utf-8"?>
<sst xmlns="http://schemas.openxmlformats.org/spreadsheetml/2006/main" count="170" uniqueCount="79">
  <si>
    <t>序号</t>
    <phoneticPr fontId="3" type="noConversion"/>
  </si>
  <si>
    <t>姓名</t>
    <phoneticPr fontId="5" type="noConversion"/>
  </si>
  <si>
    <t>表姐</t>
    <phoneticPr fontId="3" type="noConversion"/>
  </si>
  <si>
    <t>凌祯</t>
    <phoneticPr fontId="3" type="noConversion"/>
  </si>
  <si>
    <t>张盛茗</t>
    <phoneticPr fontId="3" type="noConversion"/>
  </si>
  <si>
    <t>林婷婷</t>
    <phoneticPr fontId="3" type="noConversion"/>
  </si>
  <si>
    <t>赵小宝</t>
    <phoneticPr fontId="3" type="noConversion"/>
  </si>
  <si>
    <t>奖励机制：</t>
    <phoneticPr fontId="3" type="noConversion"/>
  </si>
  <si>
    <t>1.达标奖：3个月的业绩都超过（含）60，奖励：1000元。</t>
    <phoneticPr fontId="3" type="noConversion"/>
  </si>
  <si>
    <t>2.超标奖：凡单个月业绩有超过（不含）80者，奖励：2000元。</t>
    <phoneticPr fontId="3" type="noConversion"/>
  </si>
  <si>
    <t>1月业绩
（万元）</t>
    <phoneticPr fontId="3" type="noConversion"/>
  </si>
  <si>
    <t>2月业绩
（万元）</t>
    <phoneticPr fontId="3" type="noConversion"/>
  </si>
  <si>
    <t>3月业绩
（万元）</t>
    <phoneticPr fontId="3" type="noConversion"/>
  </si>
  <si>
    <t>业绩总额
（万元）</t>
    <phoneticPr fontId="3" type="noConversion"/>
  </si>
  <si>
    <t>达标奖（元）
3个月都超60</t>
    <phoneticPr fontId="3" type="noConversion"/>
  </si>
  <si>
    <t>超标奖（元）
有1个月超80</t>
    <phoneticPr fontId="3" type="noConversion"/>
  </si>
  <si>
    <t>业绩提成（元）
按总额分档提成</t>
    <phoneticPr fontId="3" type="noConversion"/>
  </si>
  <si>
    <t>上季度奖金
总额（元）</t>
    <phoneticPr fontId="3" type="noConversion"/>
  </si>
  <si>
    <t>本季度奖金
总额（元）</t>
    <phoneticPr fontId="3" type="noConversion"/>
  </si>
  <si>
    <t>奖金（元）</t>
    <phoneticPr fontId="3" type="noConversion"/>
  </si>
  <si>
    <t>达标线</t>
    <phoneticPr fontId="3" type="noConversion"/>
  </si>
  <si>
    <t>超标线</t>
    <phoneticPr fontId="3" type="noConversion"/>
  </si>
  <si>
    <t>达标奖</t>
    <phoneticPr fontId="5" type="noConversion"/>
  </si>
  <si>
    <t>超标奖</t>
    <phoneticPr fontId="5" type="noConversion"/>
  </si>
  <si>
    <t>考核标准</t>
    <phoneticPr fontId="3" type="noConversion"/>
  </si>
  <si>
    <t>提成</t>
    <phoneticPr fontId="3" type="noConversion"/>
  </si>
  <si>
    <t>业绩线必须&gt;=</t>
    <phoneticPr fontId="3" type="noConversion"/>
  </si>
  <si>
    <t>3.业绩提成：业绩总额&lt;200万元的，提成2.5%；业绩总额在200万元（含）~220万元（不含），提成5%；业绩总额超过220万元（含），提成8.8%</t>
    <phoneticPr fontId="3" type="noConversion"/>
  </si>
  <si>
    <t>200万元（含）~220万元（不含）</t>
    <phoneticPr fontId="3" type="noConversion"/>
  </si>
  <si>
    <t>220万元（含）以上</t>
    <phoneticPr fontId="3" type="noConversion"/>
  </si>
  <si>
    <t>&lt;200万元（不含）</t>
    <phoneticPr fontId="3" type="noConversion"/>
  </si>
  <si>
    <t>乘法口诀表</t>
    <phoneticPr fontId="3" type="noConversion"/>
  </si>
  <si>
    <t>课后作业</t>
    <phoneticPr fontId="3" type="noConversion"/>
  </si>
  <si>
    <t>并列条件，所有都需满足</t>
    <phoneticPr fontId="3" type="noConversion"/>
  </si>
  <si>
    <t>或者条件，满足一个即可</t>
    <phoneticPr fontId="3" type="noConversion"/>
  </si>
  <si>
    <t>AND函数：全票通过</t>
    <phoneticPr fontId="3" type="noConversion"/>
  </si>
  <si>
    <t>OR函数：一票通过</t>
    <phoneticPr fontId="3" type="noConversion"/>
  </si>
  <si>
    <t>达标奖（元）</t>
    <phoneticPr fontId="3" type="noConversion"/>
  </si>
  <si>
    <t>提成比率</t>
    <phoneticPr fontId="3" type="noConversion"/>
  </si>
  <si>
    <r>
      <t>对</t>
    </r>
    <r>
      <rPr>
        <b/>
        <u/>
        <sz val="26"/>
        <color rgb="FFC00000"/>
        <rFont val="微软雅黑"/>
        <family val="2"/>
        <charset val="134"/>
      </rPr>
      <t>谁</t>
    </r>
    <r>
      <rPr>
        <sz val="26"/>
        <color theme="1"/>
        <rFont val="微软雅黑"/>
        <family val="2"/>
        <charset val="134"/>
      </rPr>
      <t>，根据</t>
    </r>
    <r>
      <rPr>
        <b/>
        <u/>
        <sz val="26"/>
        <color rgb="FFC00000"/>
        <rFont val="微软雅黑"/>
        <family val="2"/>
        <charset val="134"/>
      </rPr>
      <t>什么样的条件</t>
    </r>
    <r>
      <rPr>
        <sz val="26"/>
        <color theme="1"/>
        <rFont val="微软雅黑"/>
        <family val="2"/>
        <charset val="134"/>
      </rPr>
      <t>，进行</t>
    </r>
    <r>
      <rPr>
        <b/>
        <u/>
        <sz val="26"/>
        <color rgb="FFC00000"/>
        <rFont val="微软雅黑"/>
        <family val="2"/>
        <charset val="134"/>
      </rPr>
      <t>什么样的处理</t>
    </r>
    <r>
      <rPr>
        <sz val="26"/>
        <color theme="1"/>
        <rFont val="微软雅黑"/>
        <family val="2"/>
        <charset val="134"/>
      </rPr>
      <t>。</t>
    </r>
    <phoneticPr fontId="3" type="noConversion"/>
  </si>
  <si>
    <t>达标奖金</t>
    <phoneticPr fontId="3" type="noConversion"/>
  </si>
  <si>
    <t>123月是否全部都&gt;60的结论进行判断</t>
    <phoneticPr fontId="3" type="noConversion"/>
  </si>
  <si>
    <t>如果满足，奖金1000，否则奖金为0。</t>
    <phoneticPr fontId="3" type="noConversion"/>
  </si>
  <si>
    <t>G2</t>
    <phoneticPr fontId="3" type="noConversion"/>
  </si>
  <si>
    <t>如果判断成立，奖金1000，否则为0。</t>
    <phoneticPr fontId="3" type="noConversion"/>
  </si>
  <si>
    <t>判断，1月&gt;60，2月&gt;60，3月&gt;60；</t>
    <phoneticPr fontId="3" type="noConversion"/>
  </si>
  <si>
    <t>这3个条件要同时成立，全部都通过</t>
    <phoneticPr fontId="3" type="noConversion"/>
  </si>
  <si>
    <t>超标奖金</t>
    <phoneticPr fontId="3" type="noConversion"/>
  </si>
  <si>
    <t>奖励机制：</t>
  </si>
  <si>
    <t>1.达标奖：3个月的业绩都超过（含）60，奖励：1000元。</t>
  </si>
  <si>
    <t>2.超标奖：凡单个月业绩有超过（不含）80者，奖励：2000元。</t>
  </si>
  <si>
    <t>是否，3个月都&gt;=60</t>
    <phoneticPr fontId="3" type="noConversion"/>
  </si>
  <si>
    <t>超标奖（元）
&gt;80</t>
    <phoneticPr fontId="3" type="noConversion"/>
  </si>
  <si>
    <t>这3个条件只要有1个满足，就通过判定</t>
    <phoneticPr fontId="3" type="noConversion"/>
  </si>
  <si>
    <t>3.业绩提成：业绩总额&lt;200万元的，提成2.5%；</t>
    <phoneticPr fontId="3" type="noConversion"/>
  </si>
  <si>
    <t>业绩总额在200万元（含）~220万元（不含），提成5%；</t>
    <phoneticPr fontId="3" type="noConversion"/>
  </si>
  <si>
    <t>业绩总额超过220万元（含），提成8.8%</t>
    <phoneticPr fontId="3" type="noConversion"/>
  </si>
  <si>
    <t>达标奖金
(元)</t>
    <phoneticPr fontId="3" type="noConversion"/>
  </si>
  <si>
    <t>超标奖金
(元)</t>
    <phoneticPr fontId="3" type="noConversion"/>
  </si>
  <si>
    <t>是否，3个月
有1个月&gt;80</t>
    <phoneticPr fontId="3" type="noConversion"/>
  </si>
  <si>
    <t>【更改后】奖励机制：</t>
    <phoneticPr fontId="3" type="noConversion"/>
  </si>
  <si>
    <t>H2</t>
    <phoneticPr fontId="3" type="noConversion"/>
  </si>
  <si>
    <t>I2</t>
    <phoneticPr fontId="3" type="noConversion"/>
  </si>
  <si>
    <t>判断，1月&gt;=60，2月&gt;=60，3月&gt;=60；</t>
    <phoneticPr fontId="3" type="noConversion"/>
  </si>
  <si>
    <t>本季度业绩提成
（元）</t>
    <phoneticPr fontId="3" type="noConversion"/>
  </si>
  <si>
    <t>火车尾巴找括号，一点一节查车厢</t>
    <phoneticPr fontId="3" type="noConversion"/>
  </si>
  <si>
    <t>增幅
=（本季度-上季度）/上季度</t>
    <phoneticPr fontId="3" type="noConversion"/>
  </si>
  <si>
    <t>混合引用</t>
    <phoneticPr fontId="3" type="noConversion"/>
  </si>
  <si>
    <t>列号是字母,$锁在字母前，列不变</t>
    <phoneticPr fontId="3" type="noConversion"/>
  </si>
  <si>
    <t>行号是数字,$锁在数字前，行不变</t>
    <phoneticPr fontId="3" type="noConversion"/>
  </si>
  <si>
    <t>数据源</t>
    <phoneticPr fontId="3" type="noConversion"/>
  </si>
  <si>
    <t>只锁定行   F$4</t>
    <phoneticPr fontId="3" type="noConversion"/>
  </si>
  <si>
    <t>只锁定列   $F4</t>
    <phoneticPr fontId="3" type="noConversion"/>
  </si>
  <si>
    <t>相对引用    F4</t>
    <phoneticPr fontId="3" type="noConversion"/>
  </si>
  <si>
    <t>绝对引用    $F$4</t>
    <phoneticPr fontId="3" type="noConversion"/>
  </si>
  <si>
    <t>行列都不变，挂上双锁头$F$4</t>
    <phoneticPr fontId="3" type="noConversion"/>
  </si>
  <si>
    <t>相对引用    与    绝对引用</t>
    <phoneticPr fontId="3" type="noConversion"/>
  </si>
  <si>
    <t>如果关联的单元格，需要固定不动时，记得挂上双锁头$。</t>
    <phoneticPr fontId="3" type="noConversion"/>
  </si>
  <si>
    <r>
      <t>1.达标奖：3个月的业绩都超过（含）</t>
    </r>
    <r>
      <rPr>
        <b/>
        <sz val="12"/>
        <color rgb="FFFF0000"/>
        <rFont val="微软雅黑"/>
        <family val="2"/>
        <charset val="134"/>
      </rPr>
      <t>33</t>
    </r>
    <r>
      <rPr>
        <sz val="12"/>
        <color theme="1"/>
        <rFont val="微软雅黑"/>
        <family val="2"/>
        <charset val="134"/>
      </rPr>
      <t>，奖励：</t>
    </r>
    <r>
      <rPr>
        <b/>
        <sz val="12"/>
        <color rgb="FFFF0000"/>
        <rFont val="微软雅黑"/>
        <family val="2"/>
        <charset val="134"/>
      </rPr>
      <t>800</t>
    </r>
    <r>
      <rPr>
        <sz val="12"/>
        <color theme="1"/>
        <rFont val="微软雅黑"/>
        <family val="2"/>
        <charset val="134"/>
      </rPr>
      <t>元。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</si>
</sst>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rgb="FF217346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21734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26"/>
      <color theme="1"/>
      <name val="微软雅黑"/>
      <family val="2"/>
      <charset val="134"/>
    </font>
    <font>
      <b/>
      <u/>
      <sz val="26"/>
      <color rgb="FFC00000"/>
      <name val="微软雅黑"/>
      <family val="2"/>
      <charset val="134"/>
    </font>
    <font>
      <b/>
      <sz val="10"/>
      <color rgb="FF217346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36"/>
      <color theme="1"/>
      <name val="微软雅黑"/>
      <family val="2"/>
      <charset val="134"/>
    </font>
    <font>
      <b/>
      <sz val="18"/>
      <color rgb="FF217346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rgb="FF21734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7" tint="0.79998168889431442"/>
        <bgColor theme="8"/>
      </patternFill>
    </fill>
    <fill>
      <patternFill patternType="solid">
        <fgColor rgb="FF217346"/>
        <b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left" vertical="center" indent="6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0" borderId="0" xfId="0" quotePrefix="1" applyFont="1">
      <alignment vertical="center"/>
    </xf>
    <xf numFmtId="0" fontId="19" fillId="0" borderId="0" xfId="0" applyFo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0" borderId="0" xfId="0" quotePrefix="1" applyFont="1" applyAlignment="1">
      <alignment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217346"/>
      <color rgb="FF00C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57150</xdr:rowOff>
    </xdr:from>
    <xdr:to>
      <xdr:col>9</xdr:col>
      <xdr:colOff>209550</xdr:colOff>
      <xdr:row>3</xdr:row>
      <xdr:rowOff>66540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21701D5-D32C-4149-B8E4-7ACAD2BFF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571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0</xdr:row>
      <xdr:rowOff>66675</xdr:rowOff>
    </xdr:from>
    <xdr:to>
      <xdr:col>4</xdr:col>
      <xdr:colOff>209550</xdr:colOff>
      <xdr:row>2</xdr:row>
      <xdr:rowOff>571500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F782FB3-F056-4907-BDC5-A1690EB28054}"/>
            </a:ext>
          </a:extLst>
        </xdr:cNvPr>
        <xdr:cNvSpPr txBox="1"/>
      </xdr:nvSpPr>
      <xdr:spPr>
        <a:xfrm>
          <a:off x="409575" y="66675"/>
          <a:ext cx="25431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=if(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0</xdr:row>
      <xdr:rowOff>0</xdr:rowOff>
    </xdr:from>
    <xdr:to>
      <xdr:col>9</xdr:col>
      <xdr:colOff>466725</xdr:colOff>
      <xdr:row>2</xdr:row>
      <xdr:rowOff>504825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1A20241-B1AE-4BE5-8585-45BC999C916E}"/>
            </a:ext>
          </a:extLst>
        </xdr:cNvPr>
        <xdr:cNvSpPr txBox="1"/>
      </xdr:nvSpPr>
      <xdr:spPr>
        <a:xfrm>
          <a:off x="6324600" y="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390525</xdr:colOff>
      <xdr:row>2</xdr:row>
      <xdr:rowOff>438151</xdr:rowOff>
    </xdr:from>
    <xdr:to>
      <xdr:col>12</xdr:col>
      <xdr:colOff>323850</xdr:colOff>
      <xdr:row>6</xdr:row>
      <xdr:rowOff>133350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CF71C10C-5775-4921-9565-011FF4F19532}"/>
            </a:ext>
          </a:extLst>
        </xdr:cNvPr>
        <xdr:cNvSpPr txBox="1"/>
      </xdr:nvSpPr>
      <xdr:spPr>
        <a:xfrm>
          <a:off x="1762125" y="857251"/>
          <a:ext cx="6791325" cy="971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=if(</a:t>
          </a:r>
          <a:r>
            <a:rPr lang="zh-CN" altLang="en-US" sz="28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判断条件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成立的结果</a:t>
          </a:r>
          <a:r>
            <a:rPr lang="en-US" altLang="zh-CN" sz="2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,</a:t>
          </a:r>
          <a:r>
            <a:rPr lang="zh-CN" altLang="en-US" sz="1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不成立的结果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7</xdr:row>
      <xdr:rowOff>133350</xdr:rowOff>
    </xdr:from>
    <xdr:to>
      <xdr:col>9</xdr:col>
      <xdr:colOff>209550</xdr:colOff>
      <xdr:row>12</xdr:row>
      <xdr:rowOff>161790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F25135E-DCA5-48C6-A70E-2B362DD89A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182880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7</xdr:row>
      <xdr:rowOff>142875</xdr:rowOff>
    </xdr:from>
    <xdr:to>
      <xdr:col>4</xdr:col>
      <xdr:colOff>209550</xdr:colOff>
      <xdr:row>12</xdr:row>
      <xdr:rowOff>19050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AF3C448B-D247-4DF4-B9C1-3696FF7534FA}"/>
            </a:ext>
          </a:extLst>
        </xdr:cNvPr>
        <xdr:cNvSpPr txBox="1"/>
      </xdr:nvSpPr>
      <xdr:spPr>
        <a:xfrm>
          <a:off x="409575" y="1838325"/>
          <a:ext cx="25431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=and(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7</xdr:row>
      <xdr:rowOff>76200</xdr:rowOff>
    </xdr:from>
    <xdr:to>
      <xdr:col>9</xdr:col>
      <xdr:colOff>466725</xdr:colOff>
      <xdr:row>11</xdr:row>
      <xdr:rowOff>161925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A43ED3AC-409F-4C50-AD13-DF8E86AE5CFB}"/>
            </a:ext>
          </a:extLst>
        </xdr:cNvPr>
        <xdr:cNvSpPr txBox="1"/>
      </xdr:nvSpPr>
      <xdr:spPr>
        <a:xfrm>
          <a:off x="6324600" y="177165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400051</xdr:colOff>
      <xdr:row>11</xdr:row>
      <xdr:rowOff>95250</xdr:rowOff>
    </xdr:from>
    <xdr:to>
      <xdr:col>12</xdr:col>
      <xdr:colOff>323851</xdr:colOff>
      <xdr:row>15</xdr:row>
      <xdr:rowOff>180975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DA26784-50FC-4176-AACC-A7C24C3D86B9}"/>
            </a:ext>
          </a:extLst>
        </xdr:cNvPr>
        <xdr:cNvSpPr txBox="1"/>
      </xdr:nvSpPr>
      <xdr:spPr>
        <a:xfrm>
          <a:off x="1085851" y="2628900"/>
          <a:ext cx="7467600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=and(</a:t>
          </a:r>
          <a:r>
            <a:rPr lang="zh-CN" altLang="en-US" sz="20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</a:t>
          </a:r>
          <a:r>
            <a:rPr lang="zh-CN" altLang="en-US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2,</a:t>
          </a:r>
          <a:r>
            <a:rPr lang="zh-CN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3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133349</xdr:colOff>
      <xdr:row>16</xdr:row>
      <xdr:rowOff>95250</xdr:rowOff>
    </xdr:from>
    <xdr:to>
      <xdr:col>9</xdr:col>
      <xdr:colOff>209550</xdr:colOff>
      <xdr:row>21</xdr:row>
      <xdr:rowOff>123690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6AB66167-C8FD-4EE5-A452-A83D55F758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201" r="13854"/>
        <a:stretch/>
      </xdr:blipFill>
      <xdr:spPr>
        <a:xfrm>
          <a:off x="2876549" y="3676650"/>
          <a:ext cx="3505201" cy="107619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16</xdr:row>
      <xdr:rowOff>104775</xdr:rowOff>
    </xdr:from>
    <xdr:to>
      <xdr:col>4</xdr:col>
      <xdr:colOff>209550</xdr:colOff>
      <xdr:row>20</xdr:row>
      <xdr:rowOff>190500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D33B1530-271C-40B7-A477-49F507491024}"/>
            </a:ext>
          </a:extLst>
        </xdr:cNvPr>
        <xdr:cNvSpPr txBox="1"/>
      </xdr:nvSpPr>
      <xdr:spPr>
        <a:xfrm>
          <a:off x="409575" y="3686175"/>
          <a:ext cx="254317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=or(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152400</xdr:colOff>
      <xdr:row>16</xdr:row>
      <xdr:rowOff>38100</xdr:rowOff>
    </xdr:from>
    <xdr:to>
      <xdr:col>9</xdr:col>
      <xdr:colOff>466725</xdr:colOff>
      <xdr:row>20</xdr:row>
      <xdr:rowOff>123825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3E57FB26-CE2A-41DE-8D5C-7454A76F4EBD}"/>
            </a:ext>
          </a:extLst>
        </xdr:cNvPr>
        <xdr:cNvSpPr txBox="1"/>
      </xdr:nvSpPr>
      <xdr:spPr>
        <a:xfrm>
          <a:off x="6324600" y="3619500"/>
          <a:ext cx="314325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161925</xdr:colOff>
      <xdr:row>20</xdr:row>
      <xdr:rowOff>57150</xdr:rowOff>
    </xdr:from>
    <xdr:to>
      <xdr:col>12</xdr:col>
      <xdr:colOff>323851</xdr:colOff>
      <xdr:row>24</xdr:row>
      <xdr:rowOff>142875</xdr:rowOff>
    </xdr:to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F249387A-BF44-440D-BA17-D9D54C6E1BC5}"/>
            </a:ext>
          </a:extLst>
        </xdr:cNvPr>
        <xdr:cNvSpPr txBox="1"/>
      </xdr:nvSpPr>
      <xdr:spPr>
        <a:xfrm>
          <a:off x="1533525" y="4476750"/>
          <a:ext cx="7019926" cy="923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=or(</a:t>
          </a:r>
          <a:r>
            <a:rPr lang="zh-CN" altLang="en-US" sz="20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</a:t>
          </a:r>
          <a:r>
            <a:rPr lang="zh-CN" altLang="en-US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1,</a:t>
          </a:r>
          <a:r>
            <a:rPr lang="zh-CN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2,</a:t>
          </a:r>
          <a:r>
            <a:rPr lang="zh-CN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判断条件</a:t>
          </a:r>
          <a:r>
            <a:rPr lang="en-US" altLang="zh-CN" sz="2000" b="1">
              <a:solidFill>
                <a:schemeClr val="dk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3</a:t>
          </a:r>
          <a:r>
            <a:rPr lang="en-US" altLang="zh-CN" sz="4400" b="1">
              <a:latin typeface="微软雅黑" panose="020B0503020204020204" pitchFamily="34" charset="-122"/>
              <a:ea typeface="微软雅黑" panose="020B0503020204020204" pitchFamily="34" charset="-122"/>
              <a:cs typeface="Arial" panose="020B0604020202020204" pitchFamily="34" charset="0"/>
            </a:rPr>
            <a:t>)</a:t>
          </a:r>
          <a:endParaRPr lang="zh-CN" altLang="en-US" sz="4400" b="1">
            <a:latin typeface="微软雅黑" panose="020B0503020204020204" pitchFamily="34" charset="-122"/>
            <a:ea typeface="微软雅黑" panose="020B0503020204020204" pitchFamily="34" charset="-122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8</xdr:col>
      <xdr:colOff>161445</xdr:colOff>
      <xdr:row>40</xdr:row>
      <xdr:rowOff>96725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D35797D1-066F-43F7-B570-EB677618643D}"/>
            </a:ext>
          </a:extLst>
        </xdr:cNvPr>
        <xdr:cNvGrpSpPr/>
      </xdr:nvGrpSpPr>
      <xdr:grpSpPr>
        <a:xfrm>
          <a:off x="361950" y="5376863"/>
          <a:ext cx="4619145" cy="1858850"/>
          <a:chOff x="333375" y="5657850"/>
          <a:chExt cx="4619145" cy="2401775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id="{5C28856B-02F2-4236-A5DA-118EE2C3A0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4425" y="6724650"/>
            <a:ext cx="3838095" cy="1076190"/>
          </a:xfrm>
          <a:prstGeom prst="rect">
            <a:avLst/>
          </a:prstGeom>
        </xdr:spPr>
      </xdr:pic>
      <xdr:sp macro="" textlink="">
        <xdr:nvSpPr>
          <xdr:cNvPr id="45" name="文本框 3">
            <a:extLst>
              <a:ext uri="{FF2B5EF4-FFF2-40B4-BE49-F238E27FC236}">
                <a16:creationId xmlns:a16="http://schemas.microsoft.com/office/drawing/2014/main" id="{BCF1D7BD-4AE3-4657-B7D0-231073977E63}"/>
              </a:ext>
            </a:extLst>
          </xdr:cNvPr>
          <xdr:cNvSpPr txBox="1"/>
        </xdr:nvSpPr>
        <xdr:spPr>
          <a:xfrm>
            <a:off x="333375" y="6515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407C792C-BDDA-4816-9D6A-D978DE281580}"/>
              </a:ext>
            </a:extLst>
          </xdr:cNvPr>
          <xdr:cNvSpPr/>
        </xdr:nvSpPr>
        <xdr:spPr>
          <a:xfrm>
            <a:off x="1562100" y="6867525"/>
            <a:ext cx="1143000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E62D1889-897E-41E5-AC7C-6ABCA5E54DFB}"/>
              </a:ext>
            </a:extLst>
          </xdr:cNvPr>
          <xdr:cNvSpPr/>
        </xdr:nvSpPr>
        <xdr:spPr>
          <a:xfrm>
            <a:off x="1562100" y="5705476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48" name="图片 47">
            <a:extLst>
              <a:ext uri="{FF2B5EF4-FFF2-40B4-BE49-F238E27FC236}">
                <a16:creationId xmlns:a16="http://schemas.microsoft.com/office/drawing/2014/main" id="{51B97033-04C5-448B-8B3C-E671024699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1" y="5734050"/>
            <a:ext cx="1914524" cy="536826"/>
          </a:xfrm>
          <a:prstGeom prst="rect">
            <a:avLst/>
          </a:prstGeom>
        </xdr:spPr>
      </xdr:pic>
      <xdr:sp macro="" textlink="">
        <xdr:nvSpPr>
          <xdr:cNvPr id="49" name="文本框 3">
            <a:extLst>
              <a:ext uri="{FF2B5EF4-FFF2-40B4-BE49-F238E27FC236}">
                <a16:creationId xmlns:a16="http://schemas.microsoft.com/office/drawing/2014/main" id="{659E3679-7D1F-4EDB-8E1C-28C95578C34D}"/>
              </a:ext>
            </a:extLst>
          </xdr:cNvPr>
          <xdr:cNvSpPr txBox="1"/>
        </xdr:nvSpPr>
        <xdr:spPr>
          <a:xfrm>
            <a:off x="1504951" y="5657850"/>
            <a:ext cx="1066800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AND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50" name="直接箭头连接符 49">
            <a:extLst>
              <a:ext uri="{FF2B5EF4-FFF2-40B4-BE49-F238E27FC236}">
                <a16:creationId xmlns:a16="http://schemas.microsoft.com/office/drawing/2014/main" id="{78DEC21B-F116-43F5-B994-F8F5F9D4860E}"/>
              </a:ext>
            </a:extLst>
          </xdr:cNvPr>
          <xdr:cNvCxnSpPr/>
        </xdr:nvCxnSpPr>
        <xdr:spPr>
          <a:xfrm>
            <a:off x="2114550" y="6362702"/>
            <a:ext cx="0" cy="478800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10</xdr:col>
      <xdr:colOff>0</xdr:colOff>
      <xdr:row>30</xdr:row>
      <xdr:rowOff>0</xdr:rowOff>
    </xdr:from>
    <xdr:to>
      <xdr:col>15</xdr:col>
      <xdr:colOff>428625</xdr:colOff>
      <xdr:row>40</xdr:row>
      <xdr:rowOff>96725</xdr:rowOff>
    </xdr:to>
    <xdr:grpSp>
      <xdr:nvGrpSpPr>
        <xdr:cNvPr id="63" name="组合 62">
          <a:extLst>
            <a:ext uri="{FF2B5EF4-FFF2-40B4-BE49-F238E27FC236}">
              <a16:creationId xmlns:a16="http://schemas.microsoft.com/office/drawing/2014/main" id="{4F2A1292-968C-4380-A535-CDAD75D8B2C3}"/>
            </a:ext>
          </a:extLst>
        </xdr:cNvPr>
        <xdr:cNvGrpSpPr/>
      </xdr:nvGrpSpPr>
      <xdr:grpSpPr>
        <a:xfrm>
          <a:off x="6096000" y="5376863"/>
          <a:ext cx="5010150" cy="1858850"/>
          <a:chOff x="333375" y="5657850"/>
          <a:chExt cx="4191000" cy="2401775"/>
        </a:xfrm>
      </xdr:grpSpPr>
      <xdr:sp macro="" textlink="">
        <xdr:nvSpPr>
          <xdr:cNvPr id="64" name="文本框 3">
            <a:extLst>
              <a:ext uri="{FF2B5EF4-FFF2-40B4-BE49-F238E27FC236}">
                <a16:creationId xmlns:a16="http://schemas.microsoft.com/office/drawing/2014/main" id="{827E3CCC-D57B-41C4-8928-C308C326C5CD}"/>
              </a:ext>
            </a:extLst>
          </xdr:cNvPr>
          <xdr:cNvSpPr txBox="1"/>
        </xdr:nvSpPr>
        <xdr:spPr>
          <a:xfrm>
            <a:off x="333375" y="6515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5" name="矩形 64">
            <a:extLst>
              <a:ext uri="{FF2B5EF4-FFF2-40B4-BE49-F238E27FC236}">
                <a16:creationId xmlns:a16="http://schemas.microsoft.com/office/drawing/2014/main" id="{0BB7C6C4-D01D-414F-9D07-C970F580DF28}"/>
              </a:ext>
            </a:extLst>
          </xdr:cNvPr>
          <xdr:cNvSpPr/>
        </xdr:nvSpPr>
        <xdr:spPr>
          <a:xfrm>
            <a:off x="1562100" y="6867525"/>
            <a:ext cx="1143000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6" name="矩形 65">
            <a:extLst>
              <a:ext uri="{FF2B5EF4-FFF2-40B4-BE49-F238E27FC236}">
                <a16:creationId xmlns:a16="http://schemas.microsoft.com/office/drawing/2014/main" id="{18A75563-FDAC-4EE5-8911-3115D49E914D}"/>
              </a:ext>
            </a:extLst>
          </xdr:cNvPr>
          <xdr:cNvSpPr/>
        </xdr:nvSpPr>
        <xdr:spPr>
          <a:xfrm>
            <a:off x="1562100" y="5705476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7" name="文本框 3">
            <a:extLst>
              <a:ext uri="{FF2B5EF4-FFF2-40B4-BE49-F238E27FC236}">
                <a16:creationId xmlns:a16="http://schemas.microsoft.com/office/drawing/2014/main" id="{08CA8407-157C-4121-A7E4-0A9A445B586D}"/>
              </a:ext>
            </a:extLst>
          </xdr:cNvPr>
          <xdr:cNvSpPr txBox="1"/>
        </xdr:nvSpPr>
        <xdr:spPr>
          <a:xfrm>
            <a:off x="1504951" y="5657850"/>
            <a:ext cx="2828924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AND(</a:t>
            </a:r>
            <a:r>
              <a:rPr lang="en-US" altLang="zh-CN" sz="1050" b="1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C2&gt;=60,D2&gt;=60,E2&gt;=60</a:t>
            </a:r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68" name="直接箭头连接符 67">
            <a:extLst>
              <a:ext uri="{FF2B5EF4-FFF2-40B4-BE49-F238E27FC236}">
                <a16:creationId xmlns:a16="http://schemas.microsoft.com/office/drawing/2014/main" id="{57BE5471-10FB-494A-BC14-05206BCAC4ED}"/>
              </a:ext>
            </a:extLst>
          </xdr:cNvPr>
          <xdr:cNvCxnSpPr/>
        </xdr:nvCxnSpPr>
        <xdr:spPr>
          <a:xfrm>
            <a:off x="2114550" y="6362702"/>
            <a:ext cx="0" cy="478800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69" name="文本框 3">
            <a:extLst>
              <a:ext uri="{FF2B5EF4-FFF2-40B4-BE49-F238E27FC236}">
                <a16:creationId xmlns:a16="http://schemas.microsoft.com/office/drawing/2014/main" id="{2F1B9F05-7516-4391-B914-719C0693AD1F}"/>
              </a:ext>
            </a:extLst>
          </xdr:cNvPr>
          <xdr:cNvSpPr txBox="1"/>
        </xdr:nvSpPr>
        <xdr:spPr>
          <a:xfrm>
            <a:off x="1066800" y="6429375"/>
            <a:ext cx="54292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0" name="文本框 3">
            <a:extLst>
              <a:ext uri="{FF2B5EF4-FFF2-40B4-BE49-F238E27FC236}">
                <a16:creationId xmlns:a16="http://schemas.microsoft.com/office/drawing/2014/main" id="{F6E3DC2E-9BF2-48DC-A4DC-6F6924E5ADFF}"/>
              </a:ext>
            </a:extLst>
          </xdr:cNvPr>
          <xdr:cNvSpPr txBox="1"/>
        </xdr:nvSpPr>
        <xdr:spPr>
          <a:xfrm>
            <a:off x="3981450" y="6429375"/>
            <a:ext cx="54292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</a:p>
        </xdr:txBody>
      </xdr:sp>
      <xdr:sp macro="" textlink="">
        <xdr:nvSpPr>
          <xdr:cNvPr id="71" name="文本框 3">
            <a:extLst>
              <a:ext uri="{FF2B5EF4-FFF2-40B4-BE49-F238E27FC236}">
                <a16:creationId xmlns:a16="http://schemas.microsoft.com/office/drawing/2014/main" id="{F0E7BAC3-51B3-4E82-80FF-D3F28FB57CDD}"/>
              </a:ext>
            </a:extLst>
          </xdr:cNvPr>
          <xdr:cNvSpPr txBox="1"/>
        </xdr:nvSpPr>
        <xdr:spPr>
          <a:xfrm>
            <a:off x="1543050" y="7162801"/>
            <a:ext cx="1514475" cy="40957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</a:pP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判断结果</a:t>
            </a:r>
          </a:p>
        </xdr:txBody>
      </xdr:sp>
      <xdr:sp macro="" textlink="">
        <xdr:nvSpPr>
          <xdr:cNvPr id="72" name="文本框 3">
            <a:extLst>
              <a:ext uri="{FF2B5EF4-FFF2-40B4-BE49-F238E27FC236}">
                <a16:creationId xmlns:a16="http://schemas.microsoft.com/office/drawing/2014/main" id="{DB74EE4D-15A4-48C5-B622-DF75C43906DD}"/>
              </a:ext>
            </a:extLst>
          </xdr:cNvPr>
          <xdr:cNvSpPr txBox="1"/>
        </xdr:nvSpPr>
        <xdr:spPr>
          <a:xfrm>
            <a:off x="2667000" y="7143751"/>
            <a:ext cx="1514475" cy="40957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</a:pP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，</a:t>
            </a:r>
            <a:r>
              <a:rPr lang="en-US" altLang="zh-CN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1000</a:t>
            </a: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，</a:t>
            </a:r>
            <a:r>
              <a:rPr lang="en-US" altLang="zh-CN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0</a:t>
            </a:r>
            <a:endParaRPr lang="zh-CN" altLang="en-US" sz="20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1</xdr:col>
      <xdr:colOff>0</xdr:colOff>
      <xdr:row>64</xdr:row>
      <xdr:rowOff>0</xdr:rowOff>
    </xdr:from>
    <xdr:to>
      <xdr:col>7</xdr:col>
      <xdr:colOff>904395</xdr:colOff>
      <xdr:row>75</xdr:row>
      <xdr:rowOff>96725</xdr:rowOff>
    </xdr:to>
    <xdr:grpSp>
      <xdr:nvGrpSpPr>
        <xdr:cNvPr id="73" name="组合 72">
          <a:extLst>
            <a:ext uri="{FF2B5EF4-FFF2-40B4-BE49-F238E27FC236}">
              <a16:creationId xmlns:a16="http://schemas.microsoft.com/office/drawing/2014/main" id="{A46D9432-DB70-41FD-9D11-AACAEC8821A9}"/>
            </a:ext>
          </a:extLst>
        </xdr:cNvPr>
        <xdr:cNvGrpSpPr/>
      </xdr:nvGrpSpPr>
      <xdr:grpSpPr>
        <a:xfrm>
          <a:off x="361950" y="11368088"/>
          <a:ext cx="4457700" cy="2035062"/>
          <a:chOff x="333375" y="5657850"/>
          <a:chExt cx="4619145" cy="2401775"/>
        </a:xfrm>
      </xdr:grpSpPr>
      <xdr:pic>
        <xdr:nvPicPr>
          <xdr:cNvPr id="74" name="图片 73">
            <a:extLst>
              <a:ext uri="{FF2B5EF4-FFF2-40B4-BE49-F238E27FC236}">
                <a16:creationId xmlns:a16="http://schemas.microsoft.com/office/drawing/2014/main" id="{BD1E4DE1-AC00-4288-9E55-814E719BF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4425" y="6724650"/>
            <a:ext cx="3838095" cy="1076190"/>
          </a:xfrm>
          <a:prstGeom prst="rect">
            <a:avLst/>
          </a:prstGeom>
        </xdr:spPr>
      </xdr:pic>
      <xdr:sp macro="" textlink="">
        <xdr:nvSpPr>
          <xdr:cNvPr id="75" name="文本框 3">
            <a:extLst>
              <a:ext uri="{FF2B5EF4-FFF2-40B4-BE49-F238E27FC236}">
                <a16:creationId xmlns:a16="http://schemas.microsoft.com/office/drawing/2014/main" id="{F99B05AD-96AC-40E8-B254-31F252E78FEC}"/>
              </a:ext>
            </a:extLst>
          </xdr:cNvPr>
          <xdr:cNvSpPr txBox="1"/>
        </xdr:nvSpPr>
        <xdr:spPr>
          <a:xfrm>
            <a:off x="333375" y="6515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6" name="矩形 75">
            <a:extLst>
              <a:ext uri="{FF2B5EF4-FFF2-40B4-BE49-F238E27FC236}">
                <a16:creationId xmlns:a16="http://schemas.microsoft.com/office/drawing/2014/main" id="{2B470BEB-AA47-47F6-AB11-BA7F199E11B4}"/>
              </a:ext>
            </a:extLst>
          </xdr:cNvPr>
          <xdr:cNvSpPr/>
        </xdr:nvSpPr>
        <xdr:spPr>
          <a:xfrm>
            <a:off x="1562100" y="6867525"/>
            <a:ext cx="1143000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1967923B-D213-4BE4-AE94-2FC76171B8AB}"/>
              </a:ext>
            </a:extLst>
          </xdr:cNvPr>
          <xdr:cNvSpPr/>
        </xdr:nvSpPr>
        <xdr:spPr>
          <a:xfrm>
            <a:off x="1562100" y="5705476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78" name="图片 77">
            <a:extLst>
              <a:ext uri="{FF2B5EF4-FFF2-40B4-BE49-F238E27FC236}">
                <a16:creationId xmlns:a16="http://schemas.microsoft.com/office/drawing/2014/main" id="{B0533750-8E24-483F-BFB9-3731F1EB58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1" y="5734050"/>
            <a:ext cx="1914524" cy="536826"/>
          </a:xfrm>
          <a:prstGeom prst="rect">
            <a:avLst/>
          </a:prstGeom>
        </xdr:spPr>
      </xdr:pic>
      <xdr:sp macro="" textlink="">
        <xdr:nvSpPr>
          <xdr:cNvPr id="79" name="文本框 3">
            <a:extLst>
              <a:ext uri="{FF2B5EF4-FFF2-40B4-BE49-F238E27FC236}">
                <a16:creationId xmlns:a16="http://schemas.microsoft.com/office/drawing/2014/main" id="{D31F6801-CBE0-4596-99D3-E2AC01107473}"/>
              </a:ext>
            </a:extLst>
          </xdr:cNvPr>
          <xdr:cNvSpPr txBox="1"/>
        </xdr:nvSpPr>
        <xdr:spPr>
          <a:xfrm>
            <a:off x="1704976" y="5657850"/>
            <a:ext cx="1066800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OR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80" name="直接箭头连接符 79">
            <a:extLst>
              <a:ext uri="{FF2B5EF4-FFF2-40B4-BE49-F238E27FC236}">
                <a16:creationId xmlns:a16="http://schemas.microsoft.com/office/drawing/2014/main" id="{F1F556B2-E37C-49F9-A94C-52D2E505F5C3}"/>
              </a:ext>
            </a:extLst>
          </xdr:cNvPr>
          <xdr:cNvCxnSpPr/>
        </xdr:nvCxnSpPr>
        <xdr:spPr>
          <a:xfrm>
            <a:off x="2114550" y="6362702"/>
            <a:ext cx="0" cy="478800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10</xdr:col>
      <xdr:colOff>0</xdr:colOff>
      <xdr:row>64</xdr:row>
      <xdr:rowOff>0</xdr:rowOff>
    </xdr:from>
    <xdr:to>
      <xdr:col>15</xdr:col>
      <xdr:colOff>428625</xdr:colOff>
      <xdr:row>75</xdr:row>
      <xdr:rowOff>96725</xdr:rowOff>
    </xdr:to>
    <xdr:grpSp>
      <xdr:nvGrpSpPr>
        <xdr:cNvPr id="91" name="组合 90">
          <a:extLst>
            <a:ext uri="{FF2B5EF4-FFF2-40B4-BE49-F238E27FC236}">
              <a16:creationId xmlns:a16="http://schemas.microsoft.com/office/drawing/2014/main" id="{8514E970-7468-45E8-A5E2-53A4947FE532}"/>
            </a:ext>
          </a:extLst>
        </xdr:cNvPr>
        <xdr:cNvGrpSpPr/>
      </xdr:nvGrpSpPr>
      <xdr:grpSpPr>
        <a:xfrm>
          <a:off x="6096000" y="11368088"/>
          <a:ext cx="5010150" cy="2035062"/>
          <a:chOff x="333375" y="5657850"/>
          <a:chExt cx="4191000" cy="2401775"/>
        </a:xfrm>
      </xdr:grpSpPr>
      <xdr:sp macro="" textlink="">
        <xdr:nvSpPr>
          <xdr:cNvPr id="92" name="文本框 3">
            <a:extLst>
              <a:ext uri="{FF2B5EF4-FFF2-40B4-BE49-F238E27FC236}">
                <a16:creationId xmlns:a16="http://schemas.microsoft.com/office/drawing/2014/main" id="{CFCC6CF1-C3F9-4EC5-A483-948984E76D54}"/>
              </a:ext>
            </a:extLst>
          </xdr:cNvPr>
          <xdr:cNvSpPr txBox="1"/>
        </xdr:nvSpPr>
        <xdr:spPr>
          <a:xfrm>
            <a:off x="333375" y="6515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AFFA281D-6DB7-4866-B0DE-63BEDBCDDBB2}"/>
              </a:ext>
            </a:extLst>
          </xdr:cNvPr>
          <xdr:cNvSpPr/>
        </xdr:nvSpPr>
        <xdr:spPr>
          <a:xfrm>
            <a:off x="1562100" y="6867525"/>
            <a:ext cx="1143000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4" name="矩形 93">
            <a:extLst>
              <a:ext uri="{FF2B5EF4-FFF2-40B4-BE49-F238E27FC236}">
                <a16:creationId xmlns:a16="http://schemas.microsoft.com/office/drawing/2014/main" id="{0217309E-A079-4EA5-8B05-8AF68D0A589D}"/>
              </a:ext>
            </a:extLst>
          </xdr:cNvPr>
          <xdr:cNvSpPr/>
        </xdr:nvSpPr>
        <xdr:spPr>
          <a:xfrm>
            <a:off x="1562100" y="5705476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5" name="文本框 3">
            <a:extLst>
              <a:ext uri="{FF2B5EF4-FFF2-40B4-BE49-F238E27FC236}">
                <a16:creationId xmlns:a16="http://schemas.microsoft.com/office/drawing/2014/main" id="{9796CCEE-F809-4AD4-8A1B-1E767B0811B9}"/>
              </a:ext>
            </a:extLst>
          </xdr:cNvPr>
          <xdr:cNvSpPr txBox="1"/>
        </xdr:nvSpPr>
        <xdr:spPr>
          <a:xfrm>
            <a:off x="1504951" y="5657850"/>
            <a:ext cx="2828924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   OR(</a:t>
            </a:r>
            <a:r>
              <a:rPr lang="en-US" altLang="zh-CN" sz="1200" b="1" kern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C2&gt;80,D2&gt;80,E2&gt;80</a:t>
            </a:r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96" name="直接箭头连接符 95">
            <a:extLst>
              <a:ext uri="{FF2B5EF4-FFF2-40B4-BE49-F238E27FC236}">
                <a16:creationId xmlns:a16="http://schemas.microsoft.com/office/drawing/2014/main" id="{696A6E07-D402-43EA-A1C5-E70902D38FA8}"/>
              </a:ext>
            </a:extLst>
          </xdr:cNvPr>
          <xdr:cNvCxnSpPr/>
        </xdr:nvCxnSpPr>
        <xdr:spPr>
          <a:xfrm>
            <a:off x="2114550" y="6362702"/>
            <a:ext cx="0" cy="478800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  <xdr:sp macro="" textlink="">
        <xdr:nvSpPr>
          <xdr:cNvPr id="97" name="文本框 3">
            <a:extLst>
              <a:ext uri="{FF2B5EF4-FFF2-40B4-BE49-F238E27FC236}">
                <a16:creationId xmlns:a16="http://schemas.microsoft.com/office/drawing/2014/main" id="{BF186A63-117D-4C10-87A2-324E5CE8D462}"/>
              </a:ext>
            </a:extLst>
          </xdr:cNvPr>
          <xdr:cNvSpPr txBox="1"/>
        </xdr:nvSpPr>
        <xdr:spPr>
          <a:xfrm>
            <a:off x="1066800" y="6429375"/>
            <a:ext cx="54292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文本框 3">
            <a:extLst>
              <a:ext uri="{FF2B5EF4-FFF2-40B4-BE49-F238E27FC236}">
                <a16:creationId xmlns:a16="http://schemas.microsoft.com/office/drawing/2014/main" id="{6E2B7B68-69E7-4508-8134-129A0EB53BD9}"/>
              </a:ext>
            </a:extLst>
          </xdr:cNvPr>
          <xdr:cNvSpPr txBox="1"/>
        </xdr:nvSpPr>
        <xdr:spPr>
          <a:xfrm>
            <a:off x="3981450" y="6429375"/>
            <a:ext cx="54292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</a:p>
        </xdr:txBody>
      </xdr:sp>
      <xdr:sp macro="" textlink="">
        <xdr:nvSpPr>
          <xdr:cNvPr id="99" name="文本框 3">
            <a:extLst>
              <a:ext uri="{FF2B5EF4-FFF2-40B4-BE49-F238E27FC236}">
                <a16:creationId xmlns:a16="http://schemas.microsoft.com/office/drawing/2014/main" id="{8B150D2E-6393-4AB4-BC00-5D8C88CC50E8}"/>
              </a:ext>
            </a:extLst>
          </xdr:cNvPr>
          <xdr:cNvSpPr txBox="1"/>
        </xdr:nvSpPr>
        <xdr:spPr>
          <a:xfrm>
            <a:off x="1543050" y="7162801"/>
            <a:ext cx="1514475" cy="40957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</a:pP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判断结果</a:t>
            </a:r>
          </a:p>
        </xdr:txBody>
      </xdr:sp>
      <xdr:sp macro="" textlink="">
        <xdr:nvSpPr>
          <xdr:cNvPr id="100" name="文本框 3">
            <a:extLst>
              <a:ext uri="{FF2B5EF4-FFF2-40B4-BE49-F238E27FC236}">
                <a16:creationId xmlns:a16="http://schemas.microsoft.com/office/drawing/2014/main" id="{B1F45FF6-81FF-48C4-AF08-AB24A2A1F82E}"/>
              </a:ext>
            </a:extLst>
          </xdr:cNvPr>
          <xdr:cNvSpPr txBox="1"/>
        </xdr:nvSpPr>
        <xdr:spPr>
          <a:xfrm>
            <a:off x="2667000" y="7143751"/>
            <a:ext cx="1514475" cy="40957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lnSpc>
                <a:spcPts val="2200"/>
              </a:lnSpc>
            </a:pP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，</a:t>
            </a:r>
            <a:r>
              <a:rPr lang="en-US" altLang="zh-CN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2000</a:t>
            </a:r>
            <a:r>
              <a:rPr lang="zh-CN" altLang="en-US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，</a:t>
            </a:r>
            <a:r>
              <a:rPr lang="en-US" altLang="zh-CN" sz="2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0</a:t>
            </a:r>
            <a:endParaRPr lang="zh-CN" altLang="en-US" sz="20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 editAs="oneCell">
    <xdr:from>
      <xdr:col>1</xdr:col>
      <xdr:colOff>161926</xdr:colOff>
      <xdr:row>15</xdr:row>
      <xdr:rowOff>66675</xdr:rowOff>
    </xdr:from>
    <xdr:to>
      <xdr:col>8</xdr:col>
      <xdr:colOff>1016584</xdr:colOff>
      <xdr:row>20</xdr:row>
      <xdr:rowOff>47625</xdr:rowOff>
    </xdr:to>
    <xdr:pic>
      <xdr:nvPicPr>
        <xdr:cNvPr id="102" name="图片 101">
          <a:extLst>
            <a:ext uri="{FF2B5EF4-FFF2-40B4-BE49-F238E27FC236}">
              <a16:creationId xmlns:a16="http://schemas.microsoft.com/office/drawing/2014/main" id="{C7343B2B-79AE-4AD5-938F-6F412B2D4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6" y="2686050"/>
          <a:ext cx="5312358" cy="1133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57150</xdr:rowOff>
    </xdr:from>
    <xdr:to>
      <xdr:col>7</xdr:col>
      <xdr:colOff>256695</xdr:colOff>
      <xdr:row>33</xdr:row>
      <xdr:rowOff>175064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7BC5206A-691B-4B61-A005-C0BB0BAAA0AA}"/>
            </a:ext>
          </a:extLst>
        </xdr:cNvPr>
        <xdr:cNvGrpSpPr/>
      </xdr:nvGrpSpPr>
      <xdr:grpSpPr>
        <a:xfrm>
          <a:off x="361950" y="6029325"/>
          <a:ext cx="4619145" cy="2213414"/>
          <a:chOff x="0" y="3086100"/>
          <a:chExt cx="4619145" cy="2432489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id="{E6790AAE-DF0B-4696-BF27-60CD7D45B7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81050" y="3295650"/>
            <a:ext cx="3838095" cy="1076190"/>
          </a:xfrm>
          <a:prstGeom prst="rect">
            <a:avLst/>
          </a:prstGeom>
        </xdr:spPr>
      </xdr:pic>
      <xdr:sp macro="" textlink="">
        <xdr:nvSpPr>
          <xdr:cNvPr id="22" name="文本框 21">
            <a:extLst>
              <a:ext uri="{FF2B5EF4-FFF2-40B4-BE49-F238E27FC236}">
                <a16:creationId xmlns:a16="http://schemas.microsoft.com/office/drawing/2014/main" id="{EA6C6C9D-BB1C-4EB8-BC3A-998A07D48809}"/>
              </a:ext>
            </a:extLst>
          </xdr:cNvPr>
          <xdr:cNvSpPr txBox="1"/>
        </xdr:nvSpPr>
        <xdr:spPr>
          <a:xfrm>
            <a:off x="0" y="3086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id="{7FCDCE46-33E0-48AD-BD5C-EEB7FDE82FD2}"/>
              </a:ext>
            </a:extLst>
          </xdr:cNvPr>
          <xdr:cNvSpPr/>
        </xdr:nvSpPr>
        <xdr:spPr>
          <a:xfrm>
            <a:off x="3190875" y="3438525"/>
            <a:ext cx="923926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D456AFF1-B2AE-45CD-BF14-0599793DF417}"/>
              </a:ext>
            </a:extLst>
          </xdr:cNvPr>
          <xdr:cNvSpPr/>
        </xdr:nvSpPr>
        <xdr:spPr>
          <a:xfrm>
            <a:off x="1228725" y="4857751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pic>
        <xdr:nvPicPr>
          <xdr:cNvPr id="25" name="图片 24">
            <a:extLst>
              <a:ext uri="{FF2B5EF4-FFF2-40B4-BE49-F238E27FC236}">
                <a16:creationId xmlns:a16="http://schemas.microsoft.com/office/drawing/2014/main" id="{E8069BC7-7D3A-46D7-BFBC-B7613330E1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47876" y="4886325"/>
            <a:ext cx="1914524" cy="536826"/>
          </a:xfrm>
          <a:prstGeom prst="rect">
            <a:avLst/>
          </a:prstGeom>
        </xdr:spPr>
      </xdr:pic>
      <xdr:sp macro="" textlink="">
        <xdr:nvSpPr>
          <xdr:cNvPr id="26" name="文本框 3">
            <a:extLst>
              <a:ext uri="{FF2B5EF4-FFF2-40B4-BE49-F238E27FC236}">
                <a16:creationId xmlns:a16="http://schemas.microsoft.com/office/drawing/2014/main" id="{D962BA93-1F12-4C07-B64C-1678E315E9BD}"/>
              </a:ext>
            </a:extLst>
          </xdr:cNvPr>
          <xdr:cNvSpPr txBox="1"/>
        </xdr:nvSpPr>
        <xdr:spPr>
          <a:xfrm>
            <a:off x="1390651" y="4810125"/>
            <a:ext cx="1066800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>
            <a:extLst>
              <a:ext uri="{FF2B5EF4-FFF2-40B4-BE49-F238E27FC236}">
                <a16:creationId xmlns:a16="http://schemas.microsoft.com/office/drawing/2014/main" id="{877AADEA-388F-4B79-B847-633C847CA186}"/>
              </a:ext>
            </a:extLst>
          </xdr:cNvPr>
          <xdr:cNvCxnSpPr/>
        </xdr:nvCxnSpPr>
        <xdr:spPr>
          <a:xfrm flipH="1">
            <a:off x="3038475" y="4305302"/>
            <a:ext cx="628651" cy="485773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9</xdr:col>
      <xdr:colOff>0</xdr:colOff>
      <xdr:row>23</xdr:row>
      <xdr:rowOff>57150</xdr:rowOff>
    </xdr:from>
    <xdr:to>
      <xdr:col>13</xdr:col>
      <xdr:colOff>342899</xdr:colOff>
      <xdr:row>33</xdr:row>
      <xdr:rowOff>175064</xdr:rowOff>
    </xdr:to>
    <xdr:grpSp>
      <xdr:nvGrpSpPr>
        <xdr:cNvPr id="28" name="组合 27">
          <a:extLst>
            <a:ext uri="{FF2B5EF4-FFF2-40B4-BE49-F238E27FC236}">
              <a16:creationId xmlns:a16="http://schemas.microsoft.com/office/drawing/2014/main" id="{1308761B-970B-4E7A-B643-3C3516D62C94}"/>
            </a:ext>
          </a:extLst>
        </xdr:cNvPr>
        <xdr:cNvGrpSpPr/>
      </xdr:nvGrpSpPr>
      <xdr:grpSpPr>
        <a:xfrm>
          <a:off x="6343650" y="6029325"/>
          <a:ext cx="4438649" cy="2213414"/>
          <a:chOff x="0" y="3086100"/>
          <a:chExt cx="4438649" cy="2432489"/>
        </a:xfrm>
      </xdr:grpSpPr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AE594DAE-AA55-45B0-A7CD-19814514892A}"/>
              </a:ext>
            </a:extLst>
          </xdr:cNvPr>
          <xdr:cNvSpPr txBox="1"/>
        </xdr:nvSpPr>
        <xdr:spPr>
          <a:xfrm>
            <a:off x="771525" y="3105151"/>
            <a:ext cx="3648075" cy="140970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</a:t>
            </a:r>
            <a:r>
              <a:rPr lang="zh-CN" altLang="en-US" sz="22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业绩</a:t>
            </a:r>
            <a:r>
              <a:rPr lang="en-US" altLang="zh-CN" sz="22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&lt;200,2.5%, </a:t>
            </a:r>
            <a:r>
              <a:rPr lang="zh-CN" altLang="en-US" sz="22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否则  </a:t>
            </a:r>
            <a:r>
              <a:rPr lang="zh-CN" altLang="en-US" sz="60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）</a:t>
            </a:r>
          </a:p>
        </xdr:txBody>
      </xdr:sp>
      <xdr:sp macro="" textlink="">
        <xdr:nvSpPr>
          <xdr:cNvPr id="30" name="文本框 29">
            <a:extLst>
              <a:ext uri="{FF2B5EF4-FFF2-40B4-BE49-F238E27FC236}">
                <a16:creationId xmlns:a16="http://schemas.microsoft.com/office/drawing/2014/main" id="{42EFFB07-B12E-407E-9817-C6D622B530D8}"/>
              </a:ext>
            </a:extLst>
          </xdr:cNvPr>
          <xdr:cNvSpPr txBox="1"/>
        </xdr:nvSpPr>
        <xdr:spPr>
          <a:xfrm>
            <a:off x="0" y="3086100"/>
            <a:ext cx="2352675" cy="1544525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6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</a:t>
            </a:r>
            <a:endParaRPr lang="zh-CN" altLang="en-US" sz="66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1" name="矩形 30">
            <a:extLst>
              <a:ext uri="{FF2B5EF4-FFF2-40B4-BE49-F238E27FC236}">
                <a16:creationId xmlns:a16="http://schemas.microsoft.com/office/drawing/2014/main" id="{0D1DED82-F423-4B31-848C-E5B3179FB5DC}"/>
              </a:ext>
            </a:extLst>
          </xdr:cNvPr>
          <xdr:cNvSpPr/>
        </xdr:nvSpPr>
        <xdr:spPr>
          <a:xfrm>
            <a:off x="3295649" y="3438525"/>
            <a:ext cx="819151" cy="790575"/>
          </a:xfrm>
          <a:prstGeom prst="rect">
            <a:avLst/>
          </a:prstGeom>
          <a:solidFill>
            <a:srgbClr val="00CDC8">
              <a:alpha val="32000"/>
            </a:srgbClr>
          </a:solidFill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C230BFA1-B5B9-40FB-9131-558F577F3C45}"/>
              </a:ext>
            </a:extLst>
          </xdr:cNvPr>
          <xdr:cNvSpPr/>
        </xdr:nvSpPr>
        <xdr:spPr>
          <a:xfrm>
            <a:off x="1228725" y="4857751"/>
            <a:ext cx="2752725" cy="590550"/>
          </a:xfrm>
          <a:prstGeom prst="rect">
            <a:avLst/>
          </a:prstGeom>
          <a:noFill/>
          <a:ln w="317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文本框 3">
            <a:extLst>
              <a:ext uri="{FF2B5EF4-FFF2-40B4-BE49-F238E27FC236}">
                <a16:creationId xmlns:a16="http://schemas.microsoft.com/office/drawing/2014/main" id="{F7A1CEC3-0FD8-4AE3-AD96-73BBE5373D90}"/>
              </a:ext>
            </a:extLst>
          </xdr:cNvPr>
          <xdr:cNvSpPr txBox="1"/>
        </xdr:nvSpPr>
        <xdr:spPr>
          <a:xfrm>
            <a:off x="1390650" y="4810125"/>
            <a:ext cx="3047999" cy="708464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IF(</a:t>
            </a:r>
            <a:r>
              <a:rPr lang="zh-CN" altLang="en-US" sz="1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业绩</a:t>
            </a:r>
            <a:r>
              <a:rPr lang="en-US" altLang="zh-CN" sz="16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&lt;220,5%,8.8%</a:t>
            </a:r>
            <a:r>
              <a:rPr lang="en-US" altLang="zh-CN" sz="2800" b="1">
                <a:solidFill>
                  <a:srgbClr val="42414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2800" b="1">
              <a:solidFill>
                <a:srgbClr val="42414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5" name="直接箭头连接符 34">
            <a:extLst>
              <a:ext uri="{FF2B5EF4-FFF2-40B4-BE49-F238E27FC236}">
                <a16:creationId xmlns:a16="http://schemas.microsoft.com/office/drawing/2014/main" id="{5D76A6ED-DD27-4067-B3B9-BDDDE2062BE1}"/>
              </a:ext>
            </a:extLst>
          </xdr:cNvPr>
          <xdr:cNvCxnSpPr>
            <a:endCxn id="34" idx="0"/>
          </xdr:cNvCxnSpPr>
        </xdr:nvCxnSpPr>
        <xdr:spPr>
          <a:xfrm flipH="1">
            <a:off x="2914650" y="4305302"/>
            <a:ext cx="752476" cy="504823"/>
          </a:xfrm>
          <a:prstGeom prst="straightConnector1">
            <a:avLst/>
          </a:prstGeom>
          <a:noFill/>
          <a:ln w="76200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8</xdr:col>
      <xdr:colOff>142876</xdr:colOff>
      <xdr:row>6</xdr:row>
      <xdr:rowOff>9526</xdr:rowOff>
    </xdr:from>
    <xdr:to>
      <xdr:col>13</xdr:col>
      <xdr:colOff>590551</xdr:colOff>
      <xdr:row>10</xdr:row>
      <xdr:rowOff>124214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75253924-150A-4B46-8FAC-7850697E6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1" y="2419351"/>
          <a:ext cx="4743450" cy="95288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31C5-E9A4-4456-8EBD-4785EF016F33}">
  <dimension ref="B3"/>
  <sheetViews>
    <sheetView showGridLines="0" workbookViewId="0">
      <selection activeCell="M16" sqref="M16"/>
    </sheetView>
  </sheetViews>
  <sheetFormatPr defaultRowHeight="13.9"/>
  <sheetData>
    <row r="3" spans="2:2" ht="50.65">
      <c r="B3" s="38"/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BC95-D228-4879-B6A5-E206907622D1}">
  <dimension ref="A1:G6"/>
  <sheetViews>
    <sheetView showGridLines="0" workbookViewId="0">
      <selection activeCell="F1" sqref="F1"/>
    </sheetView>
  </sheetViews>
  <sheetFormatPr defaultRowHeight="13.9"/>
  <cols>
    <col min="1" max="3" width="6.5" customWidth="1"/>
    <col min="4" max="4" width="0.875" customWidth="1"/>
    <col min="5" max="7" width="6.5" customWidth="1"/>
  </cols>
  <sheetData>
    <row r="1" spans="1:7" ht="24.95" customHeight="1">
      <c r="A1" s="41">
        <v>1</v>
      </c>
      <c r="B1" s="41">
        <v>2</v>
      </c>
      <c r="C1" s="41">
        <v>3</v>
      </c>
      <c r="E1" s="43">
        <f>A$1</f>
        <v>1</v>
      </c>
      <c r="F1" s="43">
        <f t="shared" ref="F1:G1" si="0">B$1</f>
        <v>2</v>
      </c>
      <c r="G1" s="43">
        <f t="shared" si="0"/>
        <v>3</v>
      </c>
    </row>
    <row r="2" spans="1:7" ht="24.95" customHeight="1">
      <c r="A2" s="40">
        <v>4</v>
      </c>
      <c r="B2" s="40">
        <v>5</v>
      </c>
      <c r="C2" s="40">
        <v>6</v>
      </c>
      <c r="E2" s="43">
        <f t="shared" ref="E2:E3" si="1">A$1</f>
        <v>1</v>
      </c>
      <c r="F2" s="43">
        <f t="shared" ref="F2:F3" si="2">B$1</f>
        <v>2</v>
      </c>
      <c r="G2" s="43">
        <f t="shared" ref="G2:G3" si="3">C$1</f>
        <v>3</v>
      </c>
    </row>
    <row r="3" spans="1:7" ht="24.95" customHeight="1">
      <c r="A3" s="41">
        <v>7</v>
      </c>
      <c r="B3" s="41">
        <v>8</v>
      </c>
      <c r="C3" s="41">
        <v>9</v>
      </c>
      <c r="E3" s="43">
        <f t="shared" si="1"/>
        <v>1</v>
      </c>
      <c r="F3" s="43">
        <f t="shared" si="2"/>
        <v>2</v>
      </c>
      <c r="G3" s="43">
        <f t="shared" si="3"/>
        <v>3</v>
      </c>
    </row>
    <row r="4" spans="1:7" ht="3" customHeight="1">
      <c r="A4" s="14"/>
      <c r="B4" s="13"/>
      <c r="C4" s="13"/>
      <c r="E4" s="13"/>
      <c r="F4" s="13"/>
      <c r="G4" s="13"/>
    </row>
    <row r="5" spans="1:7" ht="27.95" customHeight="1">
      <c r="A5" s="47" t="s">
        <v>70</v>
      </c>
      <c r="B5" s="47"/>
      <c r="C5" s="47"/>
      <c r="E5" s="47" t="s">
        <v>71</v>
      </c>
      <c r="F5" s="47"/>
      <c r="G5" s="47"/>
    </row>
    <row r="6" spans="1:7" ht="3" customHeight="1">
      <c r="A6" s="14"/>
      <c r="B6" s="13"/>
      <c r="C6" s="13"/>
      <c r="E6" s="13"/>
      <c r="F6" s="13"/>
      <c r="G6" s="13"/>
    </row>
  </sheetData>
  <mergeCells count="2">
    <mergeCell ref="A5:C5"/>
    <mergeCell ref="E5:G5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A417-3C5E-4F4E-8CA6-C63870C9484F}">
  <dimension ref="B1:O15"/>
  <sheetViews>
    <sheetView showGridLines="0" workbookViewId="0">
      <selection activeCell="F3" sqref="F3:H5"/>
    </sheetView>
  </sheetViews>
  <sheetFormatPr defaultRowHeight="13.9"/>
  <cols>
    <col min="1" max="1" width="1.375" customWidth="1"/>
    <col min="2" max="4" width="6.5" customWidth="1"/>
    <col min="5" max="5" width="1.375" customWidth="1"/>
    <col min="6" max="8" width="6.5" customWidth="1"/>
    <col min="9" max="9" width="1.375" customWidth="1"/>
    <col min="10" max="12" width="6.5" customWidth="1"/>
    <col min="13" max="13" width="24.625" customWidth="1"/>
    <col min="14" max="14" width="10.125" customWidth="1"/>
  </cols>
  <sheetData>
    <row r="1" spans="2:15" ht="33" customHeight="1">
      <c r="B1" s="47" t="s">
        <v>76</v>
      </c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2:15" ht="3" customHeight="1">
      <c r="B2" s="14"/>
      <c r="C2" s="13"/>
      <c r="D2" s="13"/>
      <c r="E2" s="13"/>
      <c r="F2" s="13"/>
      <c r="G2" s="13"/>
      <c r="H2" s="13"/>
      <c r="I2" s="13"/>
      <c r="J2" s="13"/>
      <c r="K2" s="13"/>
      <c r="L2" s="12"/>
    </row>
    <row r="3" spans="2:15" ht="24.95" customHeight="1">
      <c r="B3" s="41">
        <v>1</v>
      </c>
      <c r="C3" s="41">
        <v>2</v>
      </c>
      <c r="D3" s="41">
        <v>3</v>
      </c>
      <c r="E3" s="13"/>
      <c r="F3" s="43">
        <f t="shared" ref="F3" si="0">B3</f>
        <v>1</v>
      </c>
      <c r="G3" s="43">
        <f t="shared" ref="G3" si="1">C3</f>
        <v>2</v>
      </c>
      <c r="H3" s="43">
        <f t="shared" ref="H3" si="2">D3</f>
        <v>3</v>
      </c>
      <c r="I3" s="13"/>
      <c r="J3" s="43">
        <f t="shared" ref="J3:L5" si="3">$B$3</f>
        <v>1</v>
      </c>
      <c r="K3" s="43">
        <f t="shared" si="3"/>
        <v>1</v>
      </c>
      <c r="L3" s="43">
        <f t="shared" si="3"/>
        <v>1</v>
      </c>
      <c r="N3" s="10"/>
    </row>
    <row r="4" spans="2:15" ht="24.95" customHeight="1">
      <c r="B4" s="40">
        <v>4</v>
      </c>
      <c r="C4" s="40">
        <v>5</v>
      </c>
      <c r="D4" s="40">
        <v>6</v>
      </c>
      <c r="E4" s="13"/>
      <c r="F4" s="43">
        <f t="shared" ref="F4:F5" si="4">B4</f>
        <v>4</v>
      </c>
      <c r="G4" s="43">
        <f t="shared" ref="G4:G5" si="5">C4</f>
        <v>5</v>
      </c>
      <c r="H4" s="43">
        <f t="shared" ref="H4:H5" si="6">D4</f>
        <v>6</v>
      </c>
      <c r="I4" s="13"/>
      <c r="J4" s="43">
        <f t="shared" si="3"/>
        <v>1</v>
      </c>
      <c r="K4" s="43">
        <f t="shared" si="3"/>
        <v>1</v>
      </c>
      <c r="L4" s="43">
        <f t="shared" si="3"/>
        <v>1</v>
      </c>
      <c r="N4" s="10" t="s">
        <v>68</v>
      </c>
      <c r="O4" s="10"/>
    </row>
    <row r="5" spans="2:15" ht="24.95" customHeight="1">
      <c r="B5" s="41">
        <v>7</v>
      </c>
      <c r="C5" s="41">
        <v>8</v>
      </c>
      <c r="D5" s="41">
        <v>9</v>
      </c>
      <c r="E5" s="13"/>
      <c r="F5" s="43">
        <f t="shared" si="4"/>
        <v>7</v>
      </c>
      <c r="G5" s="43">
        <f t="shared" si="5"/>
        <v>8</v>
      </c>
      <c r="H5" s="43">
        <f t="shared" si="6"/>
        <v>9</v>
      </c>
      <c r="I5" s="13"/>
      <c r="J5" s="43">
        <f t="shared" si="3"/>
        <v>1</v>
      </c>
      <c r="K5" s="43">
        <f t="shared" si="3"/>
        <v>1</v>
      </c>
      <c r="L5" s="43">
        <f t="shared" si="3"/>
        <v>1</v>
      </c>
      <c r="N5" s="10" t="s">
        <v>69</v>
      </c>
      <c r="O5" s="10"/>
    </row>
    <row r="6" spans="2:15" ht="3" customHeight="1">
      <c r="B6" s="14"/>
      <c r="C6" s="13"/>
      <c r="D6" s="13"/>
      <c r="E6" s="13"/>
      <c r="F6" s="13"/>
      <c r="G6" s="13"/>
      <c r="H6" s="13"/>
      <c r="I6" s="13"/>
      <c r="J6" s="13"/>
      <c r="K6" s="13"/>
      <c r="L6" s="12"/>
    </row>
    <row r="7" spans="2:15" ht="27.95" customHeight="1">
      <c r="B7" s="47" t="s">
        <v>70</v>
      </c>
      <c r="C7" s="47"/>
      <c r="D7" s="47"/>
      <c r="E7" s="44"/>
      <c r="F7" s="47" t="s">
        <v>73</v>
      </c>
      <c r="G7" s="47"/>
      <c r="H7" s="47"/>
      <c r="I7" s="44"/>
      <c r="J7" s="47" t="s">
        <v>74</v>
      </c>
      <c r="K7" s="47"/>
      <c r="L7" s="47"/>
      <c r="N7" s="10" t="s">
        <v>75</v>
      </c>
    </row>
    <row r="8" spans="2:15" ht="3" customHeight="1">
      <c r="B8" s="14"/>
      <c r="C8" s="13"/>
      <c r="D8" s="13"/>
      <c r="F8" s="13"/>
      <c r="G8" s="13"/>
      <c r="H8" s="13"/>
      <c r="J8" s="13"/>
      <c r="K8" s="13"/>
      <c r="L8" s="12"/>
    </row>
    <row r="9" spans="2:15" ht="33" customHeight="1">
      <c r="B9" s="47" t="s">
        <v>67</v>
      </c>
      <c r="C9" s="47"/>
      <c r="D9" s="47"/>
      <c r="E9" s="47"/>
      <c r="F9" s="47"/>
      <c r="G9" s="47"/>
      <c r="H9" s="47"/>
      <c r="I9" s="47"/>
      <c r="J9" s="47"/>
      <c r="K9" s="47"/>
      <c r="L9" s="47"/>
    </row>
    <row r="10" spans="2:15" ht="3" customHeight="1"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2"/>
    </row>
    <row r="11" spans="2:15" ht="24.95" customHeight="1">
      <c r="B11" s="41">
        <v>1</v>
      </c>
      <c r="C11" s="41">
        <v>2</v>
      </c>
      <c r="D11" s="41">
        <v>3</v>
      </c>
      <c r="E11" s="13"/>
      <c r="F11" s="43">
        <f>$B11</f>
        <v>1</v>
      </c>
      <c r="G11" s="43">
        <f t="shared" ref="G11:H13" si="7">$B11</f>
        <v>1</v>
      </c>
      <c r="H11" s="43">
        <f t="shared" si="7"/>
        <v>1</v>
      </c>
      <c r="I11" s="13"/>
      <c r="J11" s="43">
        <f>B$11</f>
        <v>1</v>
      </c>
      <c r="K11" s="43">
        <f t="shared" ref="K11:L13" si="8">C$11</f>
        <v>2</v>
      </c>
      <c r="L11" s="43">
        <f t="shared" si="8"/>
        <v>3</v>
      </c>
    </row>
    <row r="12" spans="2:15" ht="24.95" customHeight="1">
      <c r="B12" s="40">
        <v>4</v>
      </c>
      <c r="C12" s="40">
        <v>5</v>
      </c>
      <c r="D12" s="40">
        <v>6</v>
      </c>
      <c r="E12" s="13"/>
      <c r="F12" s="43">
        <f t="shared" ref="F12:F13" si="9">$B12</f>
        <v>4</v>
      </c>
      <c r="G12" s="43">
        <f t="shared" si="7"/>
        <v>4</v>
      </c>
      <c r="H12" s="43">
        <f t="shared" si="7"/>
        <v>4</v>
      </c>
      <c r="I12" s="13"/>
      <c r="J12" s="43">
        <f t="shared" ref="J12:J13" si="10">B$11</f>
        <v>1</v>
      </c>
      <c r="K12" s="43">
        <f t="shared" si="8"/>
        <v>2</v>
      </c>
      <c r="L12" s="43">
        <f t="shared" si="8"/>
        <v>3</v>
      </c>
    </row>
    <row r="13" spans="2:15" ht="24.95" customHeight="1">
      <c r="B13" s="41">
        <v>7</v>
      </c>
      <c r="C13" s="41">
        <v>8</v>
      </c>
      <c r="D13" s="41">
        <v>9</v>
      </c>
      <c r="E13" s="13"/>
      <c r="F13" s="43">
        <f t="shared" si="9"/>
        <v>7</v>
      </c>
      <c r="G13" s="43">
        <f t="shared" si="7"/>
        <v>7</v>
      </c>
      <c r="H13" s="43">
        <f t="shared" si="7"/>
        <v>7</v>
      </c>
      <c r="I13" s="13"/>
      <c r="J13" s="43">
        <f t="shared" si="10"/>
        <v>1</v>
      </c>
      <c r="K13" s="43">
        <f t="shared" si="8"/>
        <v>2</v>
      </c>
      <c r="L13" s="43">
        <f t="shared" si="8"/>
        <v>3</v>
      </c>
    </row>
    <row r="14" spans="2:15" ht="3" customHeight="1"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2"/>
    </row>
    <row r="15" spans="2:15" ht="27.95" customHeight="1">
      <c r="B15" s="47" t="s">
        <v>70</v>
      </c>
      <c r="C15" s="47"/>
      <c r="D15" s="47"/>
      <c r="E15" s="44"/>
      <c r="F15" s="47" t="s">
        <v>72</v>
      </c>
      <c r="G15" s="47"/>
      <c r="H15" s="47"/>
      <c r="I15" s="44"/>
      <c r="J15" s="47" t="s">
        <v>71</v>
      </c>
      <c r="K15" s="47"/>
      <c r="L15" s="47"/>
    </row>
  </sheetData>
  <mergeCells count="8">
    <mergeCell ref="B9:L9"/>
    <mergeCell ref="B15:D15"/>
    <mergeCell ref="F15:H15"/>
    <mergeCell ref="J15:L15"/>
    <mergeCell ref="B1:L1"/>
    <mergeCell ref="B7:D7"/>
    <mergeCell ref="F7:H7"/>
    <mergeCell ref="J7:L7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02AE-A22C-49ED-A16B-DD3B9B20F9A4}">
  <dimension ref="A1:L11"/>
  <sheetViews>
    <sheetView showGridLines="0" zoomScale="115" zoomScaleNormal="11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7" sqref="L7:L11"/>
    </sheetView>
  </sheetViews>
  <sheetFormatPr defaultRowHeight="13.9"/>
  <cols>
    <col min="1" max="1" width="6.375" bestFit="1" customWidth="1"/>
    <col min="2" max="2" width="9.75" bestFit="1" customWidth="1"/>
    <col min="3" max="4" width="8" customWidth="1"/>
    <col min="5" max="5" width="9.75" customWidth="1"/>
    <col min="6" max="6" width="8" customWidth="1"/>
    <col min="7" max="7" width="11.375" customWidth="1"/>
    <col min="8" max="10" width="14.5" customWidth="1"/>
    <col min="11" max="11" width="12.625" customWidth="1"/>
    <col min="12" max="12" width="23.5" bestFit="1" customWidth="1"/>
  </cols>
  <sheetData>
    <row r="1" spans="1:12" ht="14.65">
      <c r="A1" s="51" t="s">
        <v>22</v>
      </c>
      <c r="B1" s="52"/>
      <c r="D1" s="51" t="s">
        <v>23</v>
      </c>
      <c r="E1" s="52"/>
      <c r="G1" s="53" t="s">
        <v>24</v>
      </c>
      <c r="H1" s="53"/>
      <c r="I1" s="30" t="s">
        <v>26</v>
      </c>
      <c r="J1" s="30" t="s">
        <v>25</v>
      </c>
    </row>
    <row r="2" spans="1:12">
      <c r="A2" s="30" t="s">
        <v>20</v>
      </c>
      <c r="B2" s="30" t="s">
        <v>19</v>
      </c>
      <c r="D2" s="30" t="s">
        <v>21</v>
      </c>
      <c r="E2" s="30" t="s">
        <v>19</v>
      </c>
      <c r="G2" s="45" t="s">
        <v>30</v>
      </c>
      <c r="H2" s="45"/>
      <c r="I2" s="30">
        <v>0</v>
      </c>
      <c r="J2" s="7">
        <v>2.5000000000000001E-2</v>
      </c>
    </row>
    <row r="3" spans="1:12">
      <c r="A3" s="30">
        <v>60</v>
      </c>
      <c r="B3" s="37">
        <v>800</v>
      </c>
      <c r="D3" s="30">
        <v>80</v>
      </c>
      <c r="E3" s="37">
        <v>3000</v>
      </c>
      <c r="G3" s="45" t="s">
        <v>28</v>
      </c>
      <c r="H3" s="45"/>
      <c r="I3" s="30">
        <v>200</v>
      </c>
      <c r="J3" s="7">
        <v>0.05</v>
      </c>
    </row>
    <row r="4" spans="1:12">
      <c r="G4" s="45" t="s">
        <v>29</v>
      </c>
      <c r="H4" s="45"/>
      <c r="I4" s="30">
        <v>220</v>
      </c>
      <c r="J4" s="7">
        <v>8.7999999999999995E-2</v>
      </c>
    </row>
    <row r="5" spans="1:12" ht="3" customHeight="1"/>
    <row r="6" spans="1:12" ht="36.75" customHeight="1">
      <c r="A6" s="29" t="s">
        <v>0</v>
      </c>
      <c r="B6" s="29" t="s">
        <v>1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18</v>
      </c>
      <c r="K6" s="5" t="s">
        <v>17</v>
      </c>
      <c r="L6" s="5" t="s">
        <v>66</v>
      </c>
    </row>
    <row r="7" spans="1:12" ht="24" customHeight="1">
      <c r="A7" s="2">
        <v>1</v>
      </c>
      <c r="B7" s="30" t="s">
        <v>2</v>
      </c>
      <c r="C7" s="6">
        <v>84.13</v>
      </c>
      <c r="D7" s="6">
        <v>64.739999999999995</v>
      </c>
      <c r="E7" s="6">
        <v>52.74</v>
      </c>
      <c r="F7" s="35">
        <f t="shared" ref="F7:F11" si="0">SUM(C7:E7)</f>
        <v>201.61</v>
      </c>
      <c r="G7" s="35">
        <f>IF(AND(C7&gt;=$A$3,D7&gt;=$A$3,E7&gt;=$A$3),$B$3,0)</f>
        <v>0</v>
      </c>
      <c r="H7" s="35">
        <f>IF(OR(C7&gt;$D$3,D7&gt;$D$3,E7&gt;$D$3),$E$3,0)</f>
        <v>3000</v>
      </c>
      <c r="I7" s="35">
        <f>IF(F7&lt;$I$3,$J$2,IF(F7&lt;=$I$4,$J$3,$J$4))*F7*10000</f>
        <v>100805</v>
      </c>
      <c r="J7" s="35">
        <f>SUM(G7:I7)</f>
        <v>103805</v>
      </c>
      <c r="K7" s="4">
        <v>107400</v>
      </c>
      <c r="L7" s="36">
        <f>IFERROR((J7-K7)/K7,0)</f>
        <v>-3.3472998137802606E-2</v>
      </c>
    </row>
    <row r="8" spans="1:12" ht="24" customHeight="1">
      <c r="A8" s="2">
        <v>2</v>
      </c>
      <c r="B8" s="30" t="s">
        <v>3</v>
      </c>
      <c r="C8" s="6">
        <v>71.92</v>
      </c>
      <c r="D8" s="6">
        <v>77.64</v>
      </c>
      <c r="E8" s="6">
        <v>71.260000000000005</v>
      </c>
      <c r="F8" s="35">
        <f t="shared" si="0"/>
        <v>220.82</v>
      </c>
      <c r="G8" s="35">
        <f>IF(AND(C8&gt;=$A$3,D8&gt;=$A$3,E8&gt;=$A$3),$B$3,0)</f>
        <v>800</v>
      </c>
      <c r="H8" s="35">
        <f>IF(OR(C8&gt;$D$3,D8&gt;$D$3,E8&gt;$D$3),$E$3,0)</f>
        <v>0</v>
      </c>
      <c r="I8" s="35">
        <f t="shared" ref="I8:I11" si="1">IF(F8&lt;$I$3,$J$2,IF(F8&lt;=$I$4,$J$3,$J$4))*F8*10000</f>
        <v>194321.6</v>
      </c>
      <c r="J8" s="35">
        <f t="shared" ref="J8:J11" si="2">SUM(G8:I8)</f>
        <v>195121.6</v>
      </c>
      <c r="K8" s="4">
        <v>182500</v>
      </c>
      <c r="L8" s="36">
        <f t="shared" ref="L8:L11" si="3">IFERROR((J8-K8)/K8,0)</f>
        <v>6.9159452054794554E-2</v>
      </c>
    </row>
    <row r="9" spans="1:12" ht="24" customHeight="1">
      <c r="A9" s="2">
        <v>3</v>
      </c>
      <c r="B9" s="30" t="s">
        <v>4</v>
      </c>
      <c r="C9" s="6">
        <v>0</v>
      </c>
      <c r="D9" s="6">
        <v>67.84</v>
      </c>
      <c r="E9" s="6">
        <v>64.67</v>
      </c>
      <c r="F9" s="35">
        <f t="shared" si="0"/>
        <v>132.51</v>
      </c>
      <c r="G9" s="35">
        <f>IF(AND(C9&gt;=$A$3,D9&gt;=$A$3,E9&gt;=$A$3),$B$3,0)</f>
        <v>0</v>
      </c>
      <c r="H9" s="35">
        <f>IF(OR(C9&gt;$D$3,D9&gt;$D$3,E9&gt;$D$3),$E$3,0)</f>
        <v>0</v>
      </c>
      <c r="I9" s="35">
        <f t="shared" si="1"/>
        <v>33127.5</v>
      </c>
      <c r="J9" s="35">
        <f t="shared" si="2"/>
        <v>33127.5</v>
      </c>
      <c r="K9" s="4">
        <v>0</v>
      </c>
      <c r="L9" s="36">
        <f t="shared" si="3"/>
        <v>0</v>
      </c>
    </row>
    <row r="10" spans="1:12" ht="24" customHeight="1">
      <c r="A10" s="2">
        <v>4</v>
      </c>
      <c r="B10" s="30" t="s">
        <v>5</v>
      </c>
      <c r="C10" s="6">
        <v>65.319999999999993</v>
      </c>
      <c r="D10" s="6">
        <v>60.53</v>
      </c>
      <c r="E10" s="6">
        <v>89.45</v>
      </c>
      <c r="F10" s="35">
        <f t="shared" si="0"/>
        <v>215.3</v>
      </c>
      <c r="G10" s="35">
        <f>IF(AND(C10&gt;=$A$3,D10&gt;=$A$3,E10&gt;=$A$3),$B$3,0)</f>
        <v>800</v>
      </c>
      <c r="H10" s="35">
        <f>IF(OR(C10&gt;$D$3,D10&gt;$D$3,E10&gt;$D$3),$E$3,0)</f>
        <v>3000</v>
      </c>
      <c r="I10" s="35">
        <f t="shared" si="1"/>
        <v>107650</v>
      </c>
      <c r="J10" s="35">
        <f t="shared" si="2"/>
        <v>111450</v>
      </c>
      <c r="K10" s="4">
        <v>105800</v>
      </c>
      <c r="L10" s="36">
        <f t="shared" si="3"/>
        <v>5.3402646502835542E-2</v>
      </c>
    </row>
    <row r="11" spans="1:12" ht="24" customHeight="1">
      <c r="A11" s="2">
        <v>5</v>
      </c>
      <c r="B11" s="30" t="s">
        <v>6</v>
      </c>
      <c r="C11" s="6">
        <v>85.49</v>
      </c>
      <c r="D11" s="6">
        <v>84.65</v>
      </c>
      <c r="E11" s="6">
        <v>55.49</v>
      </c>
      <c r="F11" s="35">
        <f t="shared" si="0"/>
        <v>225.63</v>
      </c>
      <c r="G11" s="35">
        <f>IF(AND(C11&gt;=$A$3,D11&gt;=$A$3,E11&gt;=$A$3),$B$3,0)</f>
        <v>0</v>
      </c>
      <c r="H11" s="35">
        <f>IF(OR(C11&gt;$D$3,D11&gt;$D$3,E11&gt;$D$3),$E$3,0)</f>
        <v>3000</v>
      </c>
      <c r="I11" s="35">
        <f t="shared" si="1"/>
        <v>198554.4</v>
      </c>
      <c r="J11" s="35">
        <f t="shared" si="2"/>
        <v>201554.4</v>
      </c>
      <c r="K11" s="4">
        <v>203800</v>
      </c>
      <c r="L11" s="36">
        <f t="shared" si="3"/>
        <v>-1.1018645731108959E-2</v>
      </c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2301A-F330-44FF-A0E5-621CAAA341C4}">
  <dimension ref="B1:N12"/>
  <sheetViews>
    <sheetView showGridLines="0" workbookViewId="0">
      <selection activeCell="C4" sqref="C4:K12"/>
    </sheetView>
  </sheetViews>
  <sheetFormatPr defaultRowHeight="13.9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>
      <c r="B1" s="47" t="s">
        <v>32</v>
      </c>
      <c r="C1" s="47"/>
      <c r="D1" s="47"/>
      <c r="E1" s="47"/>
      <c r="F1" s="47"/>
      <c r="G1" s="47"/>
      <c r="H1" s="47"/>
      <c r="I1" s="47"/>
      <c r="J1" s="47"/>
      <c r="K1" s="47"/>
    </row>
    <row r="2" spans="2:14" ht="3" customHeight="1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>
      <c r="B3" s="9" t="s">
        <v>31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>
      <c r="B4" s="9">
        <v>1</v>
      </c>
      <c r="C4" s="8" t="str">
        <f t="shared" ref="C4:K12" si="0">IF(C$3&gt;$B4,"",C$3&amp;"×"&amp;$B4&amp;"="&amp;C$3*$B4)</f>
        <v>1×1=1</v>
      </c>
      <c r="D4" s="8" t="str">
        <f t="shared" si="0"/>
        <v/>
      </c>
      <c r="E4" s="8" t="str">
        <f t="shared" si="0"/>
        <v/>
      </c>
      <c r="F4" s="8" t="str">
        <f t="shared" si="0"/>
        <v/>
      </c>
      <c r="G4" s="8" t="str">
        <f t="shared" si="0"/>
        <v/>
      </c>
      <c r="H4" s="8" t="str">
        <f t="shared" si="0"/>
        <v/>
      </c>
      <c r="I4" s="8" t="str">
        <f t="shared" si="0"/>
        <v/>
      </c>
      <c r="J4" s="8" t="str">
        <f t="shared" si="0"/>
        <v/>
      </c>
      <c r="K4" s="8" t="str">
        <f t="shared" si="0"/>
        <v/>
      </c>
      <c r="M4" s="10"/>
      <c r="N4" s="10"/>
    </row>
    <row r="5" spans="2:14" ht="24" customHeight="1">
      <c r="B5" s="9">
        <v>2</v>
      </c>
      <c r="C5" s="8" t="str">
        <f t="shared" si="0"/>
        <v>1×2=2</v>
      </c>
      <c r="D5" s="8" t="str">
        <f t="shared" si="0"/>
        <v>2×2=4</v>
      </c>
      <c r="E5" s="8" t="str">
        <f t="shared" si="0"/>
        <v/>
      </c>
      <c r="F5" s="8" t="str">
        <f t="shared" si="0"/>
        <v/>
      </c>
      <c r="G5" s="8" t="str">
        <f t="shared" si="0"/>
        <v/>
      </c>
      <c r="H5" s="8" t="str">
        <f t="shared" si="0"/>
        <v/>
      </c>
      <c r="I5" s="8" t="str">
        <f t="shared" si="0"/>
        <v/>
      </c>
      <c r="J5" s="8" t="str">
        <f t="shared" si="0"/>
        <v/>
      </c>
      <c r="K5" s="8" t="str">
        <f t="shared" si="0"/>
        <v/>
      </c>
      <c r="M5" s="10"/>
      <c r="N5" s="10"/>
    </row>
    <row r="6" spans="2:14" ht="24" customHeight="1">
      <c r="B6" s="9">
        <v>3</v>
      </c>
      <c r="C6" s="8" t="str">
        <f t="shared" si="0"/>
        <v>1×3=3</v>
      </c>
      <c r="D6" s="8" t="str">
        <f t="shared" si="0"/>
        <v>2×3=6</v>
      </c>
      <c r="E6" s="8" t="str">
        <f t="shared" si="0"/>
        <v>3×3=9</v>
      </c>
      <c r="F6" s="8" t="str">
        <f t="shared" si="0"/>
        <v/>
      </c>
      <c r="G6" s="8" t="str">
        <f t="shared" si="0"/>
        <v/>
      </c>
      <c r="H6" s="8" t="str">
        <f t="shared" si="0"/>
        <v/>
      </c>
      <c r="I6" s="8" t="str">
        <f t="shared" si="0"/>
        <v/>
      </c>
      <c r="J6" s="8" t="str">
        <f t="shared" si="0"/>
        <v/>
      </c>
      <c r="K6" s="8" t="str">
        <f t="shared" si="0"/>
        <v/>
      </c>
    </row>
    <row r="7" spans="2:14" ht="24" customHeight="1">
      <c r="B7" s="9">
        <v>4</v>
      </c>
      <c r="C7" s="8" t="str">
        <f t="shared" si="0"/>
        <v>1×4=4</v>
      </c>
      <c r="D7" s="8" t="str">
        <f t="shared" si="0"/>
        <v>2×4=8</v>
      </c>
      <c r="E7" s="8" t="str">
        <f t="shared" si="0"/>
        <v>3×4=12</v>
      </c>
      <c r="F7" s="8" t="str">
        <f t="shared" si="0"/>
        <v>4×4=16</v>
      </c>
      <c r="G7" s="8" t="str">
        <f t="shared" si="0"/>
        <v/>
      </c>
      <c r="H7" s="8" t="str">
        <f t="shared" si="0"/>
        <v/>
      </c>
      <c r="I7" s="8" t="str">
        <f t="shared" si="0"/>
        <v/>
      </c>
      <c r="J7" s="8" t="str">
        <f t="shared" si="0"/>
        <v/>
      </c>
      <c r="K7" s="8" t="str">
        <f t="shared" si="0"/>
        <v/>
      </c>
    </row>
    <row r="8" spans="2:14" ht="24" customHeight="1">
      <c r="B8" s="9">
        <v>5</v>
      </c>
      <c r="C8" s="8" t="str">
        <f t="shared" si="0"/>
        <v>1×5=5</v>
      </c>
      <c r="D8" s="8" t="str">
        <f t="shared" si="0"/>
        <v>2×5=10</v>
      </c>
      <c r="E8" s="8" t="str">
        <f t="shared" si="0"/>
        <v>3×5=15</v>
      </c>
      <c r="F8" s="8" t="str">
        <f t="shared" si="0"/>
        <v>4×5=20</v>
      </c>
      <c r="G8" s="8" t="str">
        <f t="shared" si="0"/>
        <v>5×5=25</v>
      </c>
      <c r="H8" s="8" t="str">
        <f t="shared" si="0"/>
        <v/>
      </c>
      <c r="I8" s="8" t="str">
        <f t="shared" si="0"/>
        <v/>
      </c>
      <c r="J8" s="8" t="str">
        <f t="shared" si="0"/>
        <v/>
      </c>
      <c r="K8" s="8" t="str">
        <f t="shared" si="0"/>
        <v/>
      </c>
    </row>
    <row r="9" spans="2:14" ht="24" customHeight="1">
      <c r="B9" s="9">
        <v>6</v>
      </c>
      <c r="C9" s="8" t="str">
        <f t="shared" si="0"/>
        <v>1×6=6</v>
      </c>
      <c r="D9" s="8" t="str">
        <f t="shared" si="0"/>
        <v>2×6=12</v>
      </c>
      <c r="E9" s="8" t="str">
        <f t="shared" si="0"/>
        <v>3×6=18</v>
      </c>
      <c r="F9" s="8" t="str">
        <f t="shared" si="0"/>
        <v>4×6=24</v>
      </c>
      <c r="G9" s="8" t="str">
        <f t="shared" si="0"/>
        <v>5×6=30</v>
      </c>
      <c r="H9" s="8" t="str">
        <f t="shared" si="0"/>
        <v>6×6=36</v>
      </c>
      <c r="I9" s="8" t="str">
        <f t="shared" si="0"/>
        <v/>
      </c>
      <c r="J9" s="8" t="str">
        <f t="shared" si="0"/>
        <v/>
      </c>
      <c r="K9" s="8" t="str">
        <f t="shared" si="0"/>
        <v/>
      </c>
    </row>
    <row r="10" spans="2:14" ht="24" customHeight="1">
      <c r="B10" s="9">
        <v>7</v>
      </c>
      <c r="C10" s="8" t="str">
        <f t="shared" si="0"/>
        <v>1×7=7</v>
      </c>
      <c r="D10" s="8" t="str">
        <f t="shared" si="0"/>
        <v>2×7=14</v>
      </c>
      <c r="E10" s="8" t="str">
        <f t="shared" si="0"/>
        <v>3×7=21</v>
      </c>
      <c r="F10" s="8" t="str">
        <f t="shared" si="0"/>
        <v>4×7=28</v>
      </c>
      <c r="G10" s="8" t="str">
        <f t="shared" si="0"/>
        <v>5×7=35</v>
      </c>
      <c r="H10" s="8" t="str">
        <f t="shared" si="0"/>
        <v>6×7=42</v>
      </c>
      <c r="I10" s="8" t="str">
        <f t="shared" si="0"/>
        <v>7×7=49</v>
      </c>
      <c r="J10" s="8" t="str">
        <f t="shared" si="0"/>
        <v/>
      </c>
      <c r="K10" s="8" t="str">
        <f t="shared" si="0"/>
        <v/>
      </c>
    </row>
    <row r="11" spans="2:14" ht="24" customHeight="1">
      <c r="B11" s="9">
        <v>8</v>
      </c>
      <c r="C11" s="8" t="str">
        <f t="shared" si="0"/>
        <v>1×8=8</v>
      </c>
      <c r="D11" s="8" t="str">
        <f t="shared" si="0"/>
        <v>2×8=16</v>
      </c>
      <c r="E11" s="8" t="str">
        <f t="shared" si="0"/>
        <v>3×8=24</v>
      </c>
      <c r="F11" s="8" t="str">
        <f t="shared" si="0"/>
        <v>4×8=32</v>
      </c>
      <c r="G11" s="8" t="str">
        <f t="shared" si="0"/>
        <v>5×8=40</v>
      </c>
      <c r="H11" s="8" t="str">
        <f t="shared" si="0"/>
        <v>6×8=48</v>
      </c>
      <c r="I11" s="8" t="str">
        <f t="shared" si="0"/>
        <v>7×8=56</v>
      </c>
      <c r="J11" s="8" t="str">
        <f t="shared" si="0"/>
        <v>8×8=64</v>
      </c>
      <c r="K11" s="8" t="str">
        <f t="shared" si="0"/>
        <v/>
      </c>
    </row>
    <row r="12" spans="2:14" ht="24" customHeight="1">
      <c r="B12" s="9">
        <v>9</v>
      </c>
      <c r="C12" s="8" t="str">
        <f t="shared" si="0"/>
        <v>1×9=9</v>
      </c>
      <c r="D12" s="8" t="str">
        <f t="shared" si="0"/>
        <v>2×9=18</v>
      </c>
      <c r="E12" s="8" t="str">
        <f t="shared" si="0"/>
        <v>3×9=27</v>
      </c>
      <c r="F12" s="8" t="str">
        <f t="shared" si="0"/>
        <v>4×9=36</v>
      </c>
      <c r="G12" s="8" t="str">
        <f t="shared" si="0"/>
        <v>5×9=45</v>
      </c>
      <c r="H12" s="8" t="str">
        <f t="shared" si="0"/>
        <v>6×9=54</v>
      </c>
      <c r="I12" s="8" t="str">
        <f t="shared" si="0"/>
        <v>7×9=63</v>
      </c>
      <c r="J12" s="8" t="str">
        <f t="shared" si="0"/>
        <v>8×9=72</v>
      </c>
      <c r="K12" s="8" t="str">
        <f t="shared" si="0"/>
        <v>9×9=81</v>
      </c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2DA4-4F9C-4ADC-9873-45D30104786B}">
  <dimension ref="B1:N12"/>
  <sheetViews>
    <sheetView showGridLines="0" workbookViewId="0">
      <selection activeCell="C4" sqref="C4"/>
    </sheetView>
  </sheetViews>
  <sheetFormatPr defaultRowHeight="13.9"/>
  <cols>
    <col min="1" max="1" width="1.375" customWidth="1"/>
    <col min="2" max="2" width="10" customWidth="1"/>
    <col min="3" max="11" width="7.875" customWidth="1"/>
    <col min="13" max="13" width="15.625" bestFit="1" customWidth="1"/>
  </cols>
  <sheetData>
    <row r="1" spans="2:14" ht="39.950000000000003" customHeight="1">
      <c r="B1" s="47" t="s">
        <v>32</v>
      </c>
      <c r="C1" s="47"/>
      <c r="D1" s="47"/>
      <c r="E1" s="47"/>
      <c r="F1" s="47"/>
      <c r="G1" s="47"/>
      <c r="H1" s="47"/>
      <c r="I1" s="47"/>
      <c r="J1" s="47"/>
      <c r="K1" s="47"/>
    </row>
    <row r="2" spans="2:14" ht="3" customHeight="1">
      <c r="B2" s="14"/>
      <c r="C2" s="13"/>
      <c r="D2" s="13"/>
      <c r="E2" s="13"/>
      <c r="F2" s="13"/>
      <c r="G2" s="13"/>
      <c r="H2" s="13"/>
      <c r="I2" s="13"/>
      <c r="J2" s="13"/>
      <c r="K2" s="12"/>
    </row>
    <row r="3" spans="2:14" ht="18.75" customHeight="1">
      <c r="B3" s="9" t="s">
        <v>31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11">
        <v>8</v>
      </c>
      <c r="K3" s="9">
        <v>9</v>
      </c>
      <c r="M3" s="10"/>
    </row>
    <row r="4" spans="2:14" ht="24" customHeight="1">
      <c r="B4" s="9">
        <v>1</v>
      </c>
      <c r="C4" s="8"/>
      <c r="D4" s="8"/>
      <c r="E4" s="8"/>
      <c r="F4" s="8"/>
      <c r="G4" s="8"/>
      <c r="H4" s="8"/>
      <c r="I4" s="8"/>
      <c r="J4" s="8"/>
      <c r="K4" s="8"/>
      <c r="M4" s="10"/>
      <c r="N4" s="10"/>
    </row>
    <row r="5" spans="2:14" ht="24" customHeight="1">
      <c r="B5" s="9">
        <v>2</v>
      </c>
      <c r="C5" s="8"/>
      <c r="D5" s="8"/>
      <c r="E5" s="8"/>
      <c r="F5" s="8"/>
      <c r="G5" s="8"/>
      <c r="H5" s="8"/>
      <c r="I5" s="8"/>
      <c r="J5" s="8"/>
      <c r="K5" s="8"/>
      <c r="M5" s="10"/>
      <c r="N5" s="10"/>
    </row>
    <row r="6" spans="2:14" ht="24" customHeight="1">
      <c r="B6" s="9">
        <v>3</v>
      </c>
      <c r="C6" s="8"/>
      <c r="D6" s="8"/>
      <c r="E6" s="8"/>
      <c r="F6" s="8"/>
      <c r="G6" s="8"/>
      <c r="H6" s="8"/>
      <c r="I6" s="8"/>
      <c r="J6" s="8"/>
      <c r="K6" s="8"/>
    </row>
    <row r="7" spans="2:14" ht="24" customHeight="1">
      <c r="B7" s="9">
        <v>4</v>
      </c>
      <c r="C7" s="8"/>
      <c r="D7" s="8"/>
      <c r="E7" s="8"/>
      <c r="F7" s="8"/>
      <c r="G7" s="8"/>
      <c r="H7" s="8"/>
      <c r="I7" s="8"/>
      <c r="J7" s="8"/>
      <c r="K7" s="8"/>
    </row>
    <row r="8" spans="2:14" ht="24" customHeight="1">
      <c r="B8" s="9">
        <v>5</v>
      </c>
      <c r="C8" s="8"/>
      <c r="D8" s="8"/>
      <c r="E8" s="8"/>
      <c r="F8" s="8"/>
      <c r="G8" s="8"/>
      <c r="H8" s="8"/>
      <c r="I8" s="8"/>
      <c r="J8" s="8"/>
      <c r="K8" s="8"/>
    </row>
    <row r="9" spans="2:14" ht="24" customHeight="1">
      <c r="B9" s="9">
        <v>6</v>
      </c>
      <c r="C9" s="8"/>
      <c r="D9" s="8"/>
      <c r="E9" s="8"/>
      <c r="F9" s="8"/>
      <c r="G9" s="8"/>
      <c r="H9" s="8"/>
      <c r="I9" s="8"/>
      <c r="J9" s="8"/>
      <c r="K9" s="8"/>
    </row>
    <row r="10" spans="2:14" ht="24" customHeight="1">
      <c r="B10" s="9">
        <v>7</v>
      </c>
      <c r="C10" s="8"/>
      <c r="D10" s="8"/>
      <c r="E10" s="8"/>
      <c r="F10" s="8"/>
      <c r="G10" s="8"/>
      <c r="H10" s="8"/>
      <c r="I10" s="8"/>
      <c r="J10" s="8"/>
      <c r="K10" s="8"/>
    </row>
    <row r="11" spans="2:14" ht="24" customHeight="1">
      <c r="B11" s="9">
        <v>8</v>
      </c>
      <c r="C11" s="8"/>
      <c r="D11" s="8"/>
      <c r="E11" s="8"/>
      <c r="F11" s="8"/>
      <c r="G11" s="8"/>
      <c r="H11" s="8"/>
      <c r="I11" s="8"/>
      <c r="J11" s="8"/>
      <c r="K11" s="8"/>
    </row>
    <row r="12" spans="2:14" ht="24" customHeight="1">
      <c r="B12" s="9">
        <v>9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479D-8FA4-47E6-B303-DDA8E9DBD418}">
  <dimension ref="A1:A10"/>
  <sheetViews>
    <sheetView showGridLines="0" workbookViewId="0">
      <selection activeCell="B13" sqref="B13"/>
    </sheetView>
  </sheetViews>
  <sheetFormatPr defaultRowHeight="16.149999999999999"/>
  <cols>
    <col min="1" max="1" width="2.125" style="15" customWidth="1"/>
    <col min="2" max="2" width="19.875" customWidth="1"/>
    <col min="3" max="3" width="14.875" customWidth="1"/>
    <col min="4" max="4" width="5.375" customWidth="1"/>
    <col min="5" max="5" width="14.875" customWidth="1"/>
    <col min="6" max="6" width="19.375" customWidth="1"/>
    <col min="8" max="8" width="4.25" customWidth="1"/>
    <col min="9" max="9" width="12.625" customWidth="1"/>
    <col min="10" max="10" width="13.625" customWidth="1"/>
    <col min="11" max="11" width="12.375" bestFit="1" customWidth="1"/>
    <col min="12" max="12" width="6.375" bestFit="1" customWidth="1"/>
  </cols>
  <sheetData>
    <row r="1" spans="1:1" ht="27" customHeight="1">
      <c r="A1" s="19" t="s">
        <v>7</v>
      </c>
    </row>
    <row r="2" spans="1:1" ht="27" customHeight="1">
      <c r="A2" s="15" t="s">
        <v>8</v>
      </c>
    </row>
    <row r="3" spans="1:1" ht="27" customHeight="1">
      <c r="A3" s="15" t="s">
        <v>9</v>
      </c>
    </row>
    <row r="4" spans="1:1" ht="27" customHeight="1">
      <c r="A4" s="15" t="s">
        <v>27</v>
      </c>
    </row>
    <row r="7" spans="1:1" ht="27" customHeight="1">
      <c r="A7" s="19" t="s">
        <v>60</v>
      </c>
    </row>
    <row r="8" spans="1:1" ht="27" customHeight="1">
      <c r="A8" s="15" t="s">
        <v>78</v>
      </c>
    </row>
    <row r="9" spans="1:1" ht="27" customHeight="1">
      <c r="A9" s="15" t="s">
        <v>9</v>
      </c>
    </row>
    <row r="10" spans="1:1" ht="27" customHeight="1">
      <c r="A10" s="15" t="s">
        <v>27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05F2-1D44-4752-B163-18E445963BBC}">
  <dimension ref="A1:M18"/>
  <sheetViews>
    <sheetView showGridLines="0" zoomScaleNormal="100" workbookViewId="0">
      <selection activeCell="K1" sqref="K1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6" width="13.25" bestFit="1" customWidth="1"/>
    <col min="7" max="7" width="9.75" bestFit="1" customWidth="1"/>
    <col min="8" max="8" width="13.25" hidden="1" customWidth="1"/>
    <col min="9" max="9" width="14.125" bestFit="1" customWidth="1"/>
    <col min="10" max="10" width="2.625" customWidth="1"/>
    <col min="11" max="11" width="10.5" customWidth="1"/>
    <col min="12" max="12" width="22.625" customWidth="1"/>
  </cols>
  <sheetData>
    <row r="1" spans="1:13" ht="39.75" customHeight="1">
      <c r="A1" s="28" t="s">
        <v>0</v>
      </c>
      <c r="B1" s="17" t="s">
        <v>1</v>
      </c>
      <c r="C1" s="27" t="s">
        <v>10</v>
      </c>
      <c r="D1" s="27" t="s">
        <v>11</v>
      </c>
      <c r="E1" s="27" t="s">
        <v>12</v>
      </c>
      <c r="F1" s="21" t="s">
        <v>51</v>
      </c>
      <c r="G1" s="21" t="s">
        <v>57</v>
      </c>
      <c r="H1" s="21" t="s">
        <v>59</v>
      </c>
      <c r="I1" s="21" t="s">
        <v>58</v>
      </c>
      <c r="K1" t="s">
        <v>48</v>
      </c>
    </row>
    <row r="2" spans="1:13" ht="30" customHeight="1">
      <c r="A2" s="22">
        <v>1</v>
      </c>
      <c r="B2" s="16" t="s">
        <v>2</v>
      </c>
      <c r="C2" s="23">
        <v>84.13</v>
      </c>
      <c r="D2" s="23">
        <v>64.739999999999995</v>
      </c>
      <c r="E2" s="23">
        <v>52.74</v>
      </c>
      <c r="F2" s="26" t="b">
        <f>AND(C2&gt;=60,D2&gt;=60,E2&gt;=60)</f>
        <v>0</v>
      </c>
      <c r="G2" s="26">
        <f>IF(AND(C2&gt;=60,D2&gt;=60,E2&gt;=60),1000,0)</f>
        <v>0</v>
      </c>
      <c r="H2" s="26"/>
      <c r="I2" s="25">
        <f>IF(OR(C2&gt;80,D2&gt;80,E2&gt;80),2000,0)</f>
        <v>2000</v>
      </c>
      <c r="K2" s="33" t="s">
        <v>49</v>
      </c>
    </row>
    <row r="3" spans="1:13" ht="30" customHeight="1">
      <c r="A3" s="22">
        <v>2</v>
      </c>
      <c r="B3" s="16" t="s">
        <v>3</v>
      </c>
      <c r="C3" s="23">
        <v>71.92</v>
      </c>
      <c r="D3" s="23">
        <v>77.64</v>
      </c>
      <c r="E3" s="23">
        <v>71.260000000000005</v>
      </c>
      <c r="F3" s="26" t="b">
        <f t="shared" ref="F3:F6" si="0">AND(C3&gt;=60,D3&gt;=60,E3&gt;=60)</f>
        <v>1</v>
      </c>
      <c r="G3" s="26">
        <f t="shared" ref="G3:G6" si="1">IF(AND(C3&gt;=60,D3&gt;=60,E3&gt;=60),1000,0)</f>
        <v>1000</v>
      </c>
      <c r="H3" s="26"/>
      <c r="I3" s="25">
        <f t="shared" ref="I3:I6" si="2">IF(OR(C3&gt;80,D3&gt;80,E3&gt;80),2000,0)</f>
        <v>0</v>
      </c>
      <c r="K3" s="33" t="s">
        <v>50</v>
      </c>
    </row>
    <row r="4" spans="1:13" ht="30" customHeight="1">
      <c r="A4" s="22">
        <v>3</v>
      </c>
      <c r="B4" s="16" t="s">
        <v>4</v>
      </c>
      <c r="C4" s="23">
        <v>0</v>
      </c>
      <c r="D4" s="23">
        <v>67.84</v>
      </c>
      <c r="E4" s="23">
        <v>64.67</v>
      </c>
      <c r="F4" s="26" t="b">
        <f t="shared" si="0"/>
        <v>0</v>
      </c>
      <c r="G4" s="26">
        <f t="shared" si="1"/>
        <v>0</v>
      </c>
      <c r="H4" s="26"/>
      <c r="I4" s="25">
        <f t="shared" si="2"/>
        <v>0</v>
      </c>
    </row>
    <row r="5" spans="1:13" ht="30" customHeight="1">
      <c r="A5" s="22">
        <v>4</v>
      </c>
      <c r="B5" s="16" t="s">
        <v>5</v>
      </c>
      <c r="C5" s="23">
        <v>65.319999999999993</v>
      </c>
      <c r="D5" s="23">
        <v>60.53</v>
      </c>
      <c r="E5" s="23">
        <v>89.45</v>
      </c>
      <c r="F5" s="26" t="b">
        <f t="shared" si="0"/>
        <v>1</v>
      </c>
      <c r="G5" s="26">
        <f t="shared" si="1"/>
        <v>1000</v>
      </c>
      <c r="H5" s="26"/>
      <c r="I5" s="25">
        <f t="shared" si="2"/>
        <v>2000</v>
      </c>
    </row>
    <row r="6" spans="1:13" ht="30" customHeight="1">
      <c r="A6" s="22">
        <v>5</v>
      </c>
      <c r="B6" s="16" t="s">
        <v>6</v>
      </c>
      <c r="C6" s="23">
        <v>85.49</v>
      </c>
      <c r="D6" s="23">
        <v>84.65</v>
      </c>
      <c r="E6" s="23">
        <v>55.49</v>
      </c>
      <c r="F6" s="26" t="b">
        <f t="shared" si="0"/>
        <v>0</v>
      </c>
      <c r="G6" s="26">
        <f t="shared" si="1"/>
        <v>0</v>
      </c>
      <c r="H6" s="26"/>
      <c r="I6" s="25">
        <f t="shared" si="2"/>
        <v>2000</v>
      </c>
    </row>
    <row r="8" spans="1:13" ht="36.4" hidden="1">
      <c r="A8" s="31" t="s">
        <v>39</v>
      </c>
      <c r="M8" s="20" t="s">
        <v>33</v>
      </c>
    </row>
    <row r="9" spans="1:13" ht="16.899999999999999" hidden="1">
      <c r="B9" s="32" t="s">
        <v>40</v>
      </c>
      <c r="D9" t="s">
        <v>41</v>
      </c>
      <c r="I9" t="s">
        <v>42</v>
      </c>
      <c r="M9" s="20" t="s">
        <v>35</v>
      </c>
    </row>
    <row r="10" spans="1:13" ht="16.149999999999999" hidden="1">
      <c r="B10" s="32" t="s">
        <v>61</v>
      </c>
      <c r="D10" t="s">
        <v>63</v>
      </c>
      <c r="I10" t="s">
        <v>44</v>
      </c>
    </row>
    <row r="11" spans="1:13" hidden="1">
      <c r="D11" t="s">
        <v>46</v>
      </c>
    </row>
    <row r="12" spans="1:13" ht="36.4" hidden="1">
      <c r="A12" s="31" t="s">
        <v>39</v>
      </c>
      <c r="M12" s="20" t="s">
        <v>34</v>
      </c>
    </row>
    <row r="13" spans="1:13" ht="16.899999999999999" hidden="1">
      <c r="B13" s="32" t="s">
        <v>47</v>
      </c>
      <c r="D13" t="s">
        <v>41</v>
      </c>
      <c r="G13" t="s">
        <v>42</v>
      </c>
      <c r="M13" s="20" t="s">
        <v>36</v>
      </c>
    </row>
    <row r="14" spans="1:13" ht="16.149999999999999" hidden="1">
      <c r="B14" s="32" t="s">
        <v>62</v>
      </c>
      <c r="D14" t="s">
        <v>45</v>
      </c>
      <c r="G14" t="s">
        <v>44</v>
      </c>
    </row>
    <row r="15" spans="1:13" hidden="1">
      <c r="D15" t="s">
        <v>53</v>
      </c>
    </row>
    <row r="18" spans="11:11" ht="25.5">
      <c r="K18" s="39" t="s">
        <v>65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8190-CC77-40EF-B90A-3E656E927036}">
  <dimension ref="A1:N11"/>
  <sheetViews>
    <sheetView showGridLines="0" workbookViewId="0">
      <selection activeCell="A8" sqref="A8:XFD11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7" width="14.125" bestFit="1" customWidth="1"/>
    <col min="8" max="8" width="2.625" customWidth="1"/>
    <col min="9" max="9" width="14.125" customWidth="1"/>
    <col min="10" max="10" width="19.375" customWidth="1"/>
  </cols>
  <sheetData>
    <row r="1" spans="1:14" ht="39.75" customHeight="1">
      <c r="A1" s="28" t="s">
        <v>0</v>
      </c>
      <c r="B1" s="17" t="s">
        <v>1</v>
      </c>
      <c r="C1" s="27" t="s">
        <v>10</v>
      </c>
      <c r="D1" s="27" t="s">
        <v>11</v>
      </c>
      <c r="E1" s="27" t="s">
        <v>12</v>
      </c>
      <c r="F1" s="21" t="s">
        <v>37</v>
      </c>
      <c r="G1" s="21" t="s">
        <v>52</v>
      </c>
      <c r="I1" t="s">
        <v>48</v>
      </c>
      <c r="N1" s="18"/>
    </row>
    <row r="2" spans="1:14" ht="30" customHeight="1">
      <c r="A2" s="22">
        <v>1</v>
      </c>
      <c r="B2" s="16" t="s">
        <v>2</v>
      </c>
      <c r="C2" s="23">
        <v>84.13</v>
      </c>
      <c r="D2" s="23">
        <v>64.739999999999995</v>
      </c>
      <c r="E2" s="23">
        <v>52.74</v>
      </c>
      <c r="F2" s="25">
        <f>IF(AND(C2&gt;60,D2&gt;60,E2&gt;60),1000,0)</f>
        <v>0</v>
      </c>
      <c r="G2" s="25"/>
      <c r="I2" t="s">
        <v>49</v>
      </c>
      <c r="N2" s="18"/>
    </row>
    <row r="3" spans="1:14" ht="30" customHeight="1">
      <c r="A3" s="22">
        <v>2</v>
      </c>
      <c r="B3" s="16" t="s">
        <v>3</v>
      </c>
      <c r="C3" s="23">
        <v>71.92</v>
      </c>
      <c r="D3" s="23">
        <v>77.64</v>
      </c>
      <c r="E3" s="23">
        <v>71.260000000000005</v>
      </c>
      <c r="F3" s="25">
        <f t="shared" ref="F3:F6" si="0">IF(AND(C3&gt;60,D3&gt;60,E3&gt;60),1000,0)</f>
        <v>1000</v>
      </c>
      <c r="G3" s="25"/>
      <c r="I3" s="33" t="s">
        <v>50</v>
      </c>
      <c r="N3" s="18"/>
    </row>
    <row r="4" spans="1:14" ht="30" customHeight="1">
      <c r="A4" s="22">
        <v>3</v>
      </c>
      <c r="B4" s="16" t="s">
        <v>4</v>
      </c>
      <c r="C4" s="23">
        <v>0</v>
      </c>
      <c r="D4" s="23">
        <v>67.84</v>
      </c>
      <c r="E4" s="23">
        <v>64.67</v>
      </c>
      <c r="F4" s="25">
        <f t="shared" si="0"/>
        <v>0</v>
      </c>
      <c r="G4" s="25"/>
      <c r="N4" s="18"/>
    </row>
    <row r="5" spans="1:14" ht="30" customHeight="1">
      <c r="A5" s="22">
        <v>4</v>
      </c>
      <c r="B5" s="16" t="s">
        <v>5</v>
      </c>
      <c r="C5" s="23">
        <v>65.319999999999993</v>
      </c>
      <c r="D5" s="23">
        <v>60.53</v>
      </c>
      <c r="E5" s="23">
        <v>89.45</v>
      </c>
      <c r="F5" s="25">
        <f t="shared" si="0"/>
        <v>1000</v>
      </c>
      <c r="G5" s="25"/>
    </row>
    <row r="6" spans="1:14" ht="30" customHeight="1">
      <c r="A6" s="22">
        <v>5</v>
      </c>
      <c r="B6" s="16" t="s">
        <v>6</v>
      </c>
      <c r="C6" s="23">
        <v>85.49</v>
      </c>
      <c r="D6" s="23">
        <v>84.65</v>
      </c>
      <c r="E6" s="23">
        <v>55.49</v>
      </c>
      <c r="F6" s="25">
        <f t="shared" si="0"/>
        <v>0</v>
      </c>
      <c r="G6" s="25"/>
    </row>
    <row r="8" spans="1:14" ht="36.4">
      <c r="A8" s="31" t="s">
        <v>39</v>
      </c>
      <c r="K8" s="20" t="s">
        <v>34</v>
      </c>
    </row>
    <row r="9" spans="1:14" ht="16.899999999999999">
      <c r="B9" s="32" t="s">
        <v>47</v>
      </c>
      <c r="D9" t="s">
        <v>41</v>
      </c>
      <c r="H9" t="s">
        <v>42</v>
      </c>
      <c r="K9" s="20" t="s">
        <v>36</v>
      </c>
    </row>
    <row r="10" spans="1:14" ht="16.149999999999999">
      <c r="B10" s="32" t="s">
        <v>43</v>
      </c>
      <c r="D10" t="s">
        <v>45</v>
      </c>
      <c r="H10" t="s">
        <v>44</v>
      </c>
    </row>
    <row r="11" spans="1:14">
      <c r="D11" t="s">
        <v>53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34D-F72D-4F7B-A1B3-9D441BFFB1E0}">
  <dimension ref="A1:J6"/>
  <sheetViews>
    <sheetView showGridLines="0" workbookViewId="0">
      <selection activeCell="K14" sqref="K14"/>
    </sheetView>
  </sheetViews>
  <sheetFormatPr defaultRowHeight="13.9"/>
  <cols>
    <col min="1" max="1" width="4.75" bestFit="1" customWidth="1"/>
    <col min="2" max="2" width="7.75" bestFit="1" customWidth="1"/>
    <col min="3" max="5" width="9.25" bestFit="1" customWidth="1"/>
    <col min="6" max="7" width="10.875" customWidth="1"/>
    <col min="8" max="8" width="18.625" customWidth="1"/>
    <col min="9" max="9" width="2.625" customWidth="1"/>
    <col min="10" max="10" width="27" customWidth="1"/>
    <col min="11" max="11" width="8.75" bestFit="1" customWidth="1"/>
  </cols>
  <sheetData>
    <row r="1" spans="1:10" ht="39.75" customHeight="1">
      <c r="A1" s="28" t="s">
        <v>0</v>
      </c>
      <c r="B1" s="17" t="s">
        <v>1</v>
      </c>
      <c r="C1" s="27" t="s">
        <v>10</v>
      </c>
      <c r="D1" s="27" t="s">
        <v>11</v>
      </c>
      <c r="E1" s="27" t="s">
        <v>12</v>
      </c>
      <c r="F1" s="21" t="s">
        <v>13</v>
      </c>
      <c r="G1" s="21" t="s">
        <v>38</v>
      </c>
      <c r="H1" s="21" t="s">
        <v>64</v>
      </c>
      <c r="J1" t="s">
        <v>48</v>
      </c>
    </row>
    <row r="2" spans="1:10" ht="30" customHeight="1">
      <c r="A2" s="22">
        <v>1</v>
      </c>
      <c r="B2" s="16" t="s">
        <v>2</v>
      </c>
      <c r="C2" s="23">
        <v>84.13</v>
      </c>
      <c r="D2" s="23">
        <v>64.739999999999995</v>
      </c>
      <c r="E2" s="23">
        <v>52.74</v>
      </c>
      <c r="F2" s="26">
        <f>SUM(C2:E2)</f>
        <v>201.61</v>
      </c>
      <c r="G2" s="24">
        <f>IF(F2&lt;200,2.5%,IF(F2&lt;220,5%,8.8%))</f>
        <v>0.05</v>
      </c>
      <c r="H2" s="26">
        <f>F2*G2*10^4</f>
        <v>100805</v>
      </c>
      <c r="J2" t="s">
        <v>49</v>
      </c>
    </row>
    <row r="3" spans="1:10" ht="30" customHeight="1">
      <c r="A3" s="22">
        <v>2</v>
      </c>
      <c r="B3" s="16" t="s">
        <v>3</v>
      </c>
      <c r="C3" s="23">
        <v>71.92</v>
      </c>
      <c r="D3" s="23">
        <v>77.64</v>
      </c>
      <c r="E3" s="23">
        <v>71.260000000000005</v>
      </c>
      <c r="F3" s="26">
        <f t="shared" ref="F3:F6" si="0">SUM(C3:E3)</f>
        <v>220.82</v>
      </c>
      <c r="G3" s="24">
        <f t="shared" ref="G3:G6" si="1">IF(F3&lt;200,2.5%,IF(F3&lt;220,5%,8.8%))</f>
        <v>8.8000000000000009E-2</v>
      </c>
      <c r="H3" s="26">
        <f t="shared" ref="H3:H6" si="2">F3*G3*10^4</f>
        <v>194321.6</v>
      </c>
      <c r="J3" t="s">
        <v>50</v>
      </c>
    </row>
    <row r="4" spans="1:10" ht="30" customHeight="1">
      <c r="A4" s="22">
        <v>3</v>
      </c>
      <c r="B4" s="16" t="s">
        <v>4</v>
      </c>
      <c r="C4" s="23">
        <v>0</v>
      </c>
      <c r="D4" s="23">
        <v>67.84</v>
      </c>
      <c r="E4" s="23">
        <v>64.67</v>
      </c>
      <c r="F4" s="26">
        <f t="shared" si="0"/>
        <v>132.51</v>
      </c>
      <c r="G4" s="24">
        <f t="shared" si="1"/>
        <v>2.5000000000000001E-2</v>
      </c>
      <c r="H4" s="26">
        <f t="shared" si="2"/>
        <v>33127.5</v>
      </c>
      <c r="J4" s="33" t="s">
        <v>54</v>
      </c>
    </row>
    <row r="5" spans="1:10" ht="30" customHeight="1">
      <c r="A5" s="22">
        <v>4</v>
      </c>
      <c r="B5" s="16" t="s">
        <v>5</v>
      </c>
      <c r="C5" s="23">
        <v>65.319999999999993</v>
      </c>
      <c r="D5" s="23">
        <v>60.53</v>
      </c>
      <c r="E5" s="23">
        <v>89.45</v>
      </c>
      <c r="F5" s="26">
        <f t="shared" si="0"/>
        <v>215.3</v>
      </c>
      <c r="G5" s="24">
        <f t="shared" si="1"/>
        <v>0.05</v>
      </c>
      <c r="H5" s="26">
        <f t="shared" si="2"/>
        <v>107650</v>
      </c>
      <c r="J5" s="34" t="s">
        <v>55</v>
      </c>
    </row>
    <row r="6" spans="1:10" ht="30" customHeight="1">
      <c r="A6" s="22">
        <v>5</v>
      </c>
      <c r="B6" s="16" t="s">
        <v>6</v>
      </c>
      <c r="C6" s="23">
        <v>85.49</v>
      </c>
      <c r="D6" s="23">
        <v>84.65</v>
      </c>
      <c r="E6" s="23">
        <v>55.49</v>
      </c>
      <c r="F6" s="26">
        <f t="shared" si="0"/>
        <v>225.63</v>
      </c>
      <c r="G6" s="24">
        <f t="shared" si="1"/>
        <v>8.8000000000000009E-2</v>
      </c>
      <c r="H6" s="26">
        <f t="shared" si="2"/>
        <v>198554.40000000002</v>
      </c>
      <c r="J6" s="34" t="s">
        <v>56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DB93-DD5F-4A43-957D-8661DEE26634}">
  <dimension ref="A1:J18"/>
  <sheetViews>
    <sheetView showGridLines="0" zoomScaleNormal="100" workbookViewId="0">
      <selection activeCell="A3" sqref="A3"/>
    </sheetView>
  </sheetViews>
  <sheetFormatPr defaultRowHeight="13.9"/>
  <cols>
    <col min="1" max="1" width="5.5" customWidth="1"/>
    <col min="2" max="2" width="8.625" customWidth="1"/>
    <col min="3" max="4" width="7.5" customWidth="1"/>
    <col min="5" max="5" width="8.5" customWidth="1"/>
    <col min="6" max="6" width="7.5" customWidth="1"/>
    <col min="7" max="7" width="13" customWidth="1"/>
    <col min="8" max="9" width="13.375" customWidth="1"/>
    <col min="10" max="10" width="11" customWidth="1"/>
    <col min="11" max="11" width="1.125" customWidth="1"/>
  </cols>
  <sheetData>
    <row r="1" spans="1:10" ht="14.65">
      <c r="A1" s="46" t="s">
        <v>22</v>
      </c>
      <c r="B1" s="46"/>
      <c r="D1" s="46" t="s">
        <v>23</v>
      </c>
      <c r="E1" s="46"/>
      <c r="G1" s="46" t="s">
        <v>24</v>
      </c>
      <c r="H1" s="46"/>
      <c r="I1" s="29" t="s">
        <v>26</v>
      </c>
      <c r="J1" s="29" t="s">
        <v>25</v>
      </c>
    </row>
    <row r="2" spans="1:10">
      <c r="A2" s="3" t="s">
        <v>20</v>
      </c>
      <c r="B2" s="3" t="s">
        <v>19</v>
      </c>
      <c r="D2" s="3" t="s">
        <v>21</v>
      </c>
      <c r="E2" s="3" t="s">
        <v>19</v>
      </c>
      <c r="G2" s="45" t="s">
        <v>30</v>
      </c>
      <c r="H2" s="45"/>
      <c r="I2" s="3">
        <v>0</v>
      </c>
      <c r="J2" s="7">
        <v>2.5000000000000001E-2</v>
      </c>
    </row>
    <row r="3" spans="1:10">
      <c r="A3" s="3">
        <v>33</v>
      </c>
      <c r="B3" s="37">
        <v>800</v>
      </c>
      <c r="D3" s="3">
        <v>80</v>
      </c>
      <c r="E3" s="37">
        <v>2000</v>
      </c>
      <c r="G3" s="45" t="s">
        <v>28</v>
      </c>
      <c r="H3" s="45"/>
      <c r="I3" s="3">
        <v>200</v>
      </c>
      <c r="J3" s="7">
        <v>0.05</v>
      </c>
    </row>
    <row r="4" spans="1:10">
      <c r="G4" s="45" t="s">
        <v>29</v>
      </c>
      <c r="H4" s="45"/>
      <c r="I4" s="3">
        <v>220</v>
      </c>
      <c r="J4" s="7">
        <v>8.7999999999999995E-2</v>
      </c>
    </row>
    <row r="5" spans="1:10" ht="3" customHeight="1"/>
    <row r="6" spans="1:10" ht="36.75" customHeight="1">
      <c r="A6" s="1" t="s">
        <v>0</v>
      </c>
      <c r="B6" s="1" t="s">
        <v>1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18</v>
      </c>
    </row>
    <row r="7" spans="1:10" ht="24" customHeight="1">
      <c r="A7" s="2">
        <v>1</v>
      </c>
      <c r="B7" s="3" t="s">
        <v>2</v>
      </c>
      <c r="C7" s="6">
        <v>84.13</v>
      </c>
      <c r="D7" s="6">
        <v>64.739999999999995</v>
      </c>
      <c r="E7" s="6">
        <v>52.74</v>
      </c>
      <c r="F7" s="35">
        <f t="shared" ref="F7:F11" si="0">SUM(C7:E7)</f>
        <v>201.61</v>
      </c>
      <c r="G7" s="35">
        <f>IF(AND(C7&gt;=$A$3,D7&gt;=$A$3,E7&gt;=$A$3),$B$3,0)</f>
        <v>800</v>
      </c>
      <c r="H7" s="35">
        <f>IF(OR(C7&gt;$D$3,D7&gt;$D$3,E7&gt;$D$3),$E$3,0)</f>
        <v>2000</v>
      </c>
      <c r="I7" s="35">
        <f>IF(F7&lt;200,$J$2,IF(F7&lt;=220,$J$3,$J$4))*F7*10000</f>
        <v>100805</v>
      </c>
      <c r="J7" s="35">
        <f>SUM(G7:I7)</f>
        <v>103605</v>
      </c>
    </row>
    <row r="8" spans="1:10" ht="24" customHeight="1">
      <c r="A8" s="2">
        <v>2</v>
      </c>
      <c r="B8" s="3" t="s">
        <v>3</v>
      </c>
      <c r="C8" s="6">
        <v>71.92</v>
      </c>
      <c r="D8" s="6">
        <v>77.64</v>
      </c>
      <c r="E8" s="6">
        <v>71.260000000000005</v>
      </c>
      <c r="F8" s="35">
        <f t="shared" si="0"/>
        <v>220.82</v>
      </c>
      <c r="G8" s="35">
        <f t="shared" ref="G8:G11" si="1">IF(AND(C8&gt;=$A$3,D8&gt;=$A$3,E8&gt;=$A$3),$B$3,0)</f>
        <v>800</v>
      </c>
      <c r="H8" s="35">
        <f t="shared" ref="H8:H11" si="2">IF(OR(C8&gt;$D$3,D8&gt;$D$3,E8&gt;$D$3),$E$3,0)</f>
        <v>0</v>
      </c>
      <c r="I8" s="35">
        <f t="shared" ref="I8:I11" si="3">IF(F8&lt;200,$J$2,IF(F8&lt;=220,$J$3,$J$4))*F8*10000</f>
        <v>194321.6</v>
      </c>
      <c r="J8" s="35">
        <f t="shared" ref="J8:J11" si="4">SUM(G8:I8)</f>
        <v>195121.6</v>
      </c>
    </row>
    <row r="9" spans="1:10" ht="24" customHeight="1">
      <c r="A9" s="2">
        <v>3</v>
      </c>
      <c r="B9" s="3" t="s">
        <v>4</v>
      </c>
      <c r="C9" s="6">
        <v>0</v>
      </c>
      <c r="D9" s="6">
        <v>67.84</v>
      </c>
      <c r="E9" s="6">
        <v>64.67</v>
      </c>
      <c r="F9" s="35">
        <f t="shared" si="0"/>
        <v>132.51</v>
      </c>
      <c r="G9" s="35">
        <f t="shared" si="1"/>
        <v>0</v>
      </c>
      <c r="H9" s="35">
        <f t="shared" si="2"/>
        <v>0</v>
      </c>
      <c r="I9" s="35">
        <f t="shared" si="3"/>
        <v>33127.5</v>
      </c>
      <c r="J9" s="35">
        <f t="shared" si="4"/>
        <v>33127.5</v>
      </c>
    </row>
    <row r="10" spans="1:10" ht="24" customHeight="1">
      <c r="A10" s="2">
        <v>4</v>
      </c>
      <c r="B10" s="3" t="s">
        <v>5</v>
      </c>
      <c r="C10" s="6">
        <v>65.319999999999993</v>
      </c>
      <c r="D10" s="6">
        <v>60.53</v>
      </c>
      <c r="E10" s="6">
        <v>89.45</v>
      </c>
      <c r="F10" s="35">
        <f t="shared" si="0"/>
        <v>215.3</v>
      </c>
      <c r="G10" s="35">
        <f t="shared" si="1"/>
        <v>800</v>
      </c>
      <c r="H10" s="35">
        <f t="shared" si="2"/>
        <v>2000</v>
      </c>
      <c r="I10" s="35">
        <f t="shared" si="3"/>
        <v>107650</v>
      </c>
      <c r="J10" s="35">
        <f t="shared" si="4"/>
        <v>110450</v>
      </c>
    </row>
    <row r="11" spans="1:10" ht="24" customHeight="1">
      <c r="A11" s="2">
        <v>5</v>
      </c>
      <c r="B11" s="3" t="s">
        <v>6</v>
      </c>
      <c r="C11" s="6">
        <v>85.49</v>
      </c>
      <c r="D11" s="6">
        <v>84.65</v>
      </c>
      <c r="E11" s="6">
        <v>55.49</v>
      </c>
      <c r="F11" s="35">
        <f t="shared" si="0"/>
        <v>225.63</v>
      </c>
      <c r="G11" s="35">
        <f t="shared" si="1"/>
        <v>800</v>
      </c>
      <c r="H11" s="35">
        <f t="shared" si="2"/>
        <v>2000</v>
      </c>
      <c r="I11" s="35">
        <f t="shared" si="3"/>
        <v>198554.4</v>
      </c>
      <c r="J11" s="35">
        <f t="shared" si="4"/>
        <v>201354.4</v>
      </c>
    </row>
    <row r="16" spans="1:10" ht="20.25">
      <c r="A16" s="42" t="s">
        <v>77</v>
      </c>
      <c r="B16" s="42"/>
      <c r="C16" s="42"/>
      <c r="D16" s="42"/>
      <c r="E16" s="42"/>
      <c r="F16" s="42"/>
      <c r="G16" s="42"/>
      <c r="H16" s="42"/>
    </row>
    <row r="17" spans="1:1" ht="14.65">
      <c r="A17" s="33"/>
    </row>
    <row r="18" spans="1:1" ht="14.65">
      <c r="A18" s="33"/>
    </row>
  </sheetData>
  <mergeCells count="6">
    <mergeCell ref="G4:H4"/>
    <mergeCell ref="A1:B1"/>
    <mergeCell ref="D1:E1"/>
    <mergeCell ref="G1:H1"/>
    <mergeCell ref="G2:H2"/>
    <mergeCell ref="G3:H3"/>
  </mergeCells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AAF9-1DA0-41AB-9B54-72A7DF4F7F9C}">
  <dimension ref="A1:G6"/>
  <sheetViews>
    <sheetView showFormulas="1" showGridLines="0" tabSelected="1" workbookViewId="0">
      <selection activeCell="H2" sqref="H2"/>
    </sheetView>
  </sheetViews>
  <sheetFormatPr defaultRowHeight="13.9"/>
  <cols>
    <col min="1" max="3" width="6.5" customWidth="1"/>
    <col min="4" max="4" width="0.875" customWidth="1"/>
    <col min="5" max="7" width="6.5" customWidth="1"/>
  </cols>
  <sheetData>
    <row r="1" spans="1:7" ht="24.95" customHeight="1">
      <c r="A1" s="41">
        <v>1</v>
      </c>
      <c r="B1" s="41">
        <v>2</v>
      </c>
      <c r="C1" s="41">
        <v>3</v>
      </c>
      <c r="E1" s="43">
        <f>$A$1</f>
        <v>1</v>
      </c>
      <c r="F1" s="43">
        <f t="shared" ref="F1:G3" si="0">$A$1</f>
        <v>1</v>
      </c>
      <c r="G1" s="43">
        <f t="shared" si="0"/>
        <v>1</v>
      </c>
    </row>
    <row r="2" spans="1:7" ht="24.95" customHeight="1">
      <c r="A2" s="40">
        <v>4</v>
      </c>
      <c r="B2" s="40">
        <v>5</v>
      </c>
      <c r="C2" s="40">
        <v>6</v>
      </c>
      <c r="E2" s="43">
        <f t="shared" ref="E2:E3" si="1">$A$1</f>
        <v>1</v>
      </c>
      <c r="F2" s="43">
        <f t="shared" si="0"/>
        <v>1</v>
      </c>
      <c r="G2" s="43">
        <f t="shared" si="0"/>
        <v>1</v>
      </c>
    </row>
    <row r="3" spans="1:7" ht="24.95" customHeight="1">
      <c r="A3" s="41">
        <v>7</v>
      </c>
      <c r="B3" s="41">
        <v>8</v>
      </c>
      <c r="C3" s="41">
        <v>9</v>
      </c>
      <c r="E3" s="43">
        <f t="shared" si="1"/>
        <v>1</v>
      </c>
      <c r="F3" s="43">
        <f t="shared" si="0"/>
        <v>1</v>
      </c>
      <c r="G3" s="43">
        <f t="shared" si="0"/>
        <v>1</v>
      </c>
    </row>
    <row r="4" spans="1:7" ht="3" customHeight="1">
      <c r="A4" s="14"/>
      <c r="B4" s="13"/>
      <c r="C4" s="13"/>
      <c r="E4" s="13"/>
      <c r="F4" s="13"/>
      <c r="G4" s="13"/>
    </row>
    <row r="5" spans="1:7" ht="27.95" customHeight="1">
      <c r="A5" s="47" t="s">
        <v>70</v>
      </c>
      <c r="B5" s="47"/>
      <c r="C5" s="47"/>
      <c r="E5" s="47" t="s">
        <v>73</v>
      </c>
      <c r="F5" s="47"/>
      <c r="G5" s="47"/>
    </row>
    <row r="6" spans="1:7" ht="3" customHeight="1">
      <c r="A6" s="14"/>
      <c r="B6" s="13"/>
      <c r="C6" s="13"/>
      <c r="E6" s="13"/>
      <c r="F6" s="13"/>
      <c r="G6" s="13"/>
    </row>
  </sheetData>
  <mergeCells count="2">
    <mergeCell ref="A5:C5"/>
    <mergeCell ref="E5:G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379A-F540-4620-87CD-51E8FFA73D1E}">
  <dimension ref="A1:G6"/>
  <sheetViews>
    <sheetView showGridLines="0" workbookViewId="0">
      <selection activeCell="G3" sqref="G3"/>
    </sheetView>
  </sheetViews>
  <sheetFormatPr defaultRowHeight="13.9"/>
  <cols>
    <col min="1" max="3" width="6.5" customWidth="1"/>
    <col min="4" max="4" width="0.875" customWidth="1"/>
    <col min="5" max="7" width="6.5" customWidth="1"/>
  </cols>
  <sheetData>
    <row r="1" spans="1:7" ht="24.95" customHeight="1">
      <c r="A1" s="41">
        <v>1</v>
      </c>
      <c r="B1" s="41">
        <v>2</v>
      </c>
      <c r="C1" s="41">
        <v>3</v>
      </c>
      <c r="E1" s="43">
        <f>$A$1</f>
        <v>1</v>
      </c>
      <c r="F1" s="43">
        <f t="shared" ref="F1:G3" si="0">$A$1</f>
        <v>1</v>
      </c>
      <c r="G1" s="43">
        <f t="shared" si="0"/>
        <v>1</v>
      </c>
    </row>
    <row r="2" spans="1:7" ht="24.95" customHeight="1">
      <c r="A2" s="40">
        <v>4</v>
      </c>
      <c r="B2" s="40">
        <v>5</v>
      </c>
      <c r="C2" s="40">
        <v>6</v>
      </c>
      <c r="E2" s="43">
        <f t="shared" ref="E2:E3" si="1">$A$1</f>
        <v>1</v>
      </c>
      <c r="F2" s="43">
        <f t="shared" si="0"/>
        <v>1</v>
      </c>
      <c r="G2" s="43">
        <f t="shared" si="0"/>
        <v>1</v>
      </c>
    </row>
    <row r="3" spans="1:7" ht="24.95" customHeight="1">
      <c r="A3" s="41">
        <v>7</v>
      </c>
      <c r="B3" s="41">
        <v>8</v>
      </c>
      <c r="C3" s="41">
        <v>9</v>
      </c>
      <c r="E3" s="43">
        <f t="shared" si="1"/>
        <v>1</v>
      </c>
      <c r="F3" s="43">
        <f t="shared" si="0"/>
        <v>1</v>
      </c>
      <c r="G3" s="43">
        <f t="shared" si="0"/>
        <v>1</v>
      </c>
    </row>
    <row r="4" spans="1:7" ht="3" customHeight="1">
      <c r="A4" s="14"/>
      <c r="B4" s="13"/>
      <c r="C4" s="13"/>
      <c r="E4" s="13"/>
      <c r="F4" s="13"/>
      <c r="G4" s="13"/>
    </row>
    <row r="5" spans="1:7" ht="27.95" customHeight="1">
      <c r="A5" s="47" t="s">
        <v>70</v>
      </c>
      <c r="B5" s="47"/>
      <c r="C5" s="47"/>
      <c r="E5" s="48" t="s">
        <v>74</v>
      </c>
      <c r="F5" s="49"/>
      <c r="G5" s="50"/>
    </row>
    <row r="6" spans="1:7" ht="3" customHeight="1">
      <c r="A6" s="14"/>
      <c r="B6" s="13"/>
      <c r="C6" s="13"/>
      <c r="E6" s="13"/>
      <c r="F6" s="13"/>
      <c r="G6" s="13"/>
    </row>
  </sheetData>
  <mergeCells count="2">
    <mergeCell ref="A5:C5"/>
    <mergeCell ref="E5:G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F638-BA2D-44BC-AB6F-1B1568B2BAD4}">
  <dimension ref="A1:G6"/>
  <sheetViews>
    <sheetView showGridLines="0" workbookViewId="0">
      <selection activeCell="G3" sqref="G3"/>
    </sheetView>
  </sheetViews>
  <sheetFormatPr defaultRowHeight="13.9"/>
  <cols>
    <col min="1" max="3" width="6.5" customWidth="1"/>
    <col min="4" max="4" width="0.875" customWidth="1"/>
    <col min="5" max="7" width="6.5" customWidth="1"/>
  </cols>
  <sheetData>
    <row r="1" spans="1:7" ht="24.95" customHeight="1">
      <c r="A1" s="41">
        <v>1</v>
      </c>
      <c r="B1" s="41">
        <v>2</v>
      </c>
      <c r="C1" s="41">
        <v>3</v>
      </c>
      <c r="E1" s="43">
        <f>$A1</f>
        <v>1</v>
      </c>
      <c r="F1" s="43">
        <f t="shared" ref="F1:G3" si="0">$A1</f>
        <v>1</v>
      </c>
      <c r="G1" s="43">
        <f t="shared" si="0"/>
        <v>1</v>
      </c>
    </row>
    <row r="2" spans="1:7" ht="24.95" customHeight="1">
      <c r="A2" s="40">
        <v>4</v>
      </c>
      <c r="B2" s="40">
        <v>5</v>
      </c>
      <c r="C2" s="40">
        <v>6</v>
      </c>
      <c r="E2" s="43">
        <f t="shared" ref="E2:E3" si="1">$A2</f>
        <v>4</v>
      </c>
      <c r="F2" s="43">
        <f t="shared" si="0"/>
        <v>4</v>
      </c>
      <c r="G2" s="43">
        <f t="shared" si="0"/>
        <v>4</v>
      </c>
    </row>
    <row r="3" spans="1:7" ht="24.95" customHeight="1">
      <c r="A3" s="41">
        <v>7</v>
      </c>
      <c r="B3" s="41">
        <v>8</v>
      </c>
      <c r="C3" s="41">
        <v>9</v>
      </c>
      <c r="E3" s="43">
        <f t="shared" si="1"/>
        <v>7</v>
      </c>
      <c r="F3" s="43">
        <f t="shared" si="0"/>
        <v>7</v>
      </c>
      <c r="G3" s="43">
        <f t="shared" si="0"/>
        <v>7</v>
      </c>
    </row>
    <row r="4" spans="1:7" ht="3" customHeight="1">
      <c r="A4" s="14"/>
      <c r="B4" s="13"/>
      <c r="C4" s="13"/>
      <c r="E4" s="13"/>
      <c r="F4" s="13"/>
      <c r="G4" s="13"/>
    </row>
    <row r="5" spans="1:7" ht="27.95" customHeight="1">
      <c r="A5" s="47" t="s">
        <v>70</v>
      </c>
      <c r="B5" s="47"/>
      <c r="C5" s="47"/>
      <c r="E5" s="47" t="s">
        <v>72</v>
      </c>
      <c r="F5" s="47"/>
      <c r="G5" s="47"/>
    </row>
    <row r="6" spans="1:7" ht="3" customHeight="1">
      <c r="A6" s="14"/>
      <c r="B6" s="13"/>
      <c r="C6" s="13"/>
      <c r="E6" s="13"/>
      <c r="F6" s="13"/>
      <c r="G6" s="13"/>
    </row>
  </sheetData>
  <mergeCells count="2">
    <mergeCell ref="A5:C5"/>
    <mergeCell ref="E5:G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表姐一句话理解一个函数</vt:lpstr>
      <vt:lpstr>【展示】奖金方案</vt:lpstr>
      <vt:lpstr>【快速上手】1达标奖超标奖</vt:lpstr>
      <vt:lpstr>【快速上手】2-超标奖</vt:lpstr>
      <vt:lpstr>【进阶操作】2季度奖金</vt:lpstr>
      <vt:lpstr>【进阶操作】3整理样式+引用方式</vt:lpstr>
      <vt:lpstr>【进阶操作2】引用1相对</vt:lpstr>
      <vt:lpstr>【进阶操作2】引用2绝对</vt:lpstr>
      <vt:lpstr>【进阶操作2】引用3混合锁列</vt:lpstr>
      <vt:lpstr>【进阶操作2】引用4混合锁行</vt:lpstr>
      <vt:lpstr>【进阶操作2】引用方式</vt:lpstr>
      <vt:lpstr>【彩蛋】</vt:lpstr>
      <vt:lpstr>课后作业-乘法口诀表</vt:lpstr>
      <vt:lpstr>课后作业-空白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2020-02-01T10:17:17Z</dcterms:modified>
</cp:coreProperties>
</file>