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F:\【181006-新小白相关】\3-【表姐凌祯】-课程资源-上架用最终版\03-函数公式\03-文本函数\"/>
    </mc:Choice>
  </mc:AlternateContent>
  <xr:revisionPtr revIDLastSave="0" documentId="13_ncr:1_{E673EAD6-E26B-4523-B94E-9793EBE2BE91}" xr6:coauthVersionLast="37" xr6:coauthVersionMax="37" xr10:uidLastSave="{00000000-0000-0000-0000-000000000000}"/>
  <bookViews>
    <workbookView xWindow="0" yWindow="0" windowWidth="21600" windowHeight="9480" tabRatio="870" xr2:uid="{144707CD-5F5A-44C1-BD94-7F1800633442}"/>
  </bookViews>
  <sheets>
    <sheet name="小剧场用-分列不行" sheetId="21" r:id="rId1"/>
    <sheet name="【拆分】1快速上手" sheetId="12" r:id="rId2"/>
    <sheet name="【拆分】进阶1" sheetId="22" r:id="rId3"/>
    <sheet name="【拆分】进阶2" sheetId="14" r:id="rId4"/>
    <sheet name="【拆分】进阶2-trim" sheetId="23" r:id="rId5"/>
    <sheet name="【组合】&amp;" sheetId="17" r:id="rId6"/>
    <sheet name="【文本格式】text" sheetId="24" r:id="rId7"/>
    <sheet name="CTRL+E" sheetId="1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4" l="1"/>
  <c r="H1" i="24"/>
  <c r="D5" i="24"/>
  <c r="D6" i="24"/>
  <c r="D7" i="24"/>
  <c r="D8" i="24"/>
  <c r="D5" i="17"/>
  <c r="D6" i="17"/>
  <c r="D7" i="17"/>
  <c r="D4" i="17"/>
  <c r="B1" i="17" s="1"/>
  <c r="F3" i="23" l="1"/>
  <c r="F4" i="23"/>
  <c r="F5" i="23"/>
  <c r="F6" i="23"/>
  <c r="F7" i="23"/>
  <c r="F2" i="23"/>
  <c r="E3" i="23"/>
  <c r="E4" i="23"/>
  <c r="E5" i="23"/>
  <c r="E6" i="23"/>
  <c r="E7" i="23"/>
  <c r="E2" i="23"/>
  <c r="E3" i="14"/>
  <c r="E4" i="14"/>
  <c r="E5" i="14"/>
  <c r="E6" i="14"/>
  <c r="E7" i="14"/>
  <c r="E2" i="14"/>
  <c r="D3" i="14"/>
  <c r="D4" i="14"/>
  <c r="D5" i="14"/>
  <c r="D6" i="14"/>
  <c r="D7" i="14"/>
  <c r="D2" i="14"/>
  <c r="C3" i="14"/>
  <c r="C4" i="14"/>
  <c r="C5" i="14"/>
  <c r="C6" i="14"/>
  <c r="C7" i="14"/>
  <c r="C2" i="14"/>
  <c r="B3" i="14"/>
  <c r="B4" i="14"/>
  <c r="B5" i="14"/>
  <c r="B6" i="14"/>
  <c r="B7" i="14"/>
  <c r="B2" i="14"/>
  <c r="B7" i="23"/>
  <c r="C7" i="23" s="1"/>
  <c r="B6" i="23"/>
  <c r="C6" i="23" s="1"/>
  <c r="B5" i="23"/>
  <c r="C5" i="23" s="1"/>
  <c r="B4" i="23"/>
  <c r="C4" i="23" s="1"/>
  <c r="B3" i="23"/>
  <c r="C3" i="23" s="1"/>
  <c r="B2" i="23"/>
  <c r="C2" i="23" s="1"/>
  <c r="E3" i="22"/>
  <c r="E4" i="22"/>
  <c r="E5" i="22"/>
  <c r="E6" i="22"/>
  <c r="E7" i="22"/>
  <c r="E2" i="22"/>
  <c r="D5" i="22"/>
  <c r="F5" i="22" s="1"/>
  <c r="D6" i="22"/>
  <c r="F6" i="22" s="1"/>
  <c r="B4" i="12"/>
  <c r="C4" i="12"/>
  <c r="B5" i="12"/>
  <c r="C5" i="12"/>
  <c r="B6" i="12"/>
  <c r="C6" i="12"/>
  <c r="B7" i="12"/>
  <c r="C7" i="12"/>
  <c r="B3" i="12"/>
  <c r="C3" i="12"/>
  <c r="C2" i="12"/>
  <c r="B2" i="12"/>
  <c r="B3" i="22"/>
  <c r="D3" i="22" s="1"/>
  <c r="B4" i="22"/>
  <c r="C4" i="22" s="1"/>
  <c r="B5" i="22"/>
  <c r="C5" i="22" s="1"/>
  <c r="B6" i="22"/>
  <c r="C6" i="22" s="1"/>
  <c r="B7" i="22"/>
  <c r="D7" i="22" s="1"/>
  <c r="B2" i="22"/>
  <c r="D2" i="22" s="1"/>
  <c r="F2" i="22" l="1"/>
  <c r="F7" i="22"/>
  <c r="F3" i="22"/>
  <c r="C2" i="22"/>
  <c r="C7" i="22"/>
  <c r="D4" i="22"/>
  <c r="F4" i="22" s="1"/>
  <c r="C3" i="22"/>
  <c r="D6" i="23"/>
  <c r="D5" i="23"/>
  <c r="D2" i="23"/>
  <c r="D4" i="23"/>
  <c r="D7" i="23"/>
  <c r="D3" i="23"/>
</calcChain>
</file>

<file path=xl/sharedStrings.xml><?xml version="1.0" encoding="utf-8"?>
<sst xmlns="http://schemas.openxmlformats.org/spreadsheetml/2006/main" count="155" uniqueCount="126">
  <si>
    <t>会员卡号</t>
    <phoneticPr fontId="2" type="noConversion"/>
  </si>
  <si>
    <t>天河店</t>
    <phoneticPr fontId="2" type="noConversion"/>
  </si>
  <si>
    <t>番禺店</t>
    <phoneticPr fontId="2" type="noConversion"/>
  </si>
  <si>
    <t>海珠店</t>
    <phoneticPr fontId="2" type="noConversion"/>
  </si>
  <si>
    <t>白云店</t>
    <phoneticPr fontId="2" type="noConversion"/>
  </si>
  <si>
    <t>会员档案-后台导出信息</t>
    <phoneticPr fontId="2" type="noConversion"/>
  </si>
  <si>
    <t>会员姓名</t>
    <phoneticPr fontId="2" type="noConversion"/>
  </si>
  <si>
    <t>表姐2018010045</t>
    <phoneticPr fontId="2" type="noConversion"/>
  </si>
  <si>
    <t>凌祯2018030207</t>
    <phoneticPr fontId="2" type="noConversion"/>
  </si>
  <si>
    <t>张盛茗2018010638</t>
    <phoneticPr fontId="2" type="noConversion"/>
  </si>
  <si>
    <t>欧阳婷婷2018010623</t>
    <phoneticPr fontId="2" type="noConversion"/>
  </si>
  <si>
    <t>赵军2018051646</t>
    <phoneticPr fontId="2" type="noConversion"/>
  </si>
  <si>
    <t>何大宝2018040953</t>
    <phoneticPr fontId="2" type="noConversion"/>
  </si>
  <si>
    <t>地址</t>
    <phoneticPr fontId="2" type="noConversion"/>
  </si>
  <si>
    <t>省份</t>
    <phoneticPr fontId="2" type="noConversion"/>
  </si>
  <si>
    <t>城市</t>
    <phoneticPr fontId="2" type="noConversion"/>
  </si>
  <si>
    <t>区</t>
    <phoneticPr fontId="2" type="noConversion"/>
  </si>
  <si>
    <t>江西省九江市浔阳区人民路6号</t>
    <phoneticPr fontId="2" type="noConversion"/>
  </si>
  <si>
    <t>湖南省长沙市芙蓉区观塘里8号</t>
    <phoneticPr fontId="2" type="noConversion"/>
  </si>
  <si>
    <t>凌祯</t>
  </si>
  <si>
    <t>广东省广州市海珠区赤岗路10号</t>
    <phoneticPr fontId="2" type="noConversion"/>
  </si>
  <si>
    <t>河北省廊坊市三河区迎宾路188号</t>
    <phoneticPr fontId="2" type="noConversion"/>
  </si>
  <si>
    <t>区-城市-省份</t>
    <phoneticPr fontId="2" type="noConversion"/>
  </si>
  <si>
    <t>手机号码</t>
    <phoneticPr fontId="2" type="noConversion"/>
  </si>
  <si>
    <t>手机****号码</t>
    <phoneticPr fontId="2" type="noConversion"/>
  </si>
  <si>
    <t>15914806243</t>
  </si>
  <si>
    <t>15526106595</t>
  </si>
  <si>
    <t>15096553490</t>
  </si>
  <si>
    <t>13878033234</t>
  </si>
  <si>
    <t>13353493421</t>
  </si>
  <si>
    <t>13211541544</t>
  </si>
  <si>
    <t>-
所在位置</t>
    <phoneticPr fontId="2" type="noConversion"/>
  </si>
  <si>
    <t>门店</t>
    <phoneticPr fontId="2" type="noConversion"/>
  </si>
  <si>
    <t>新增会员人数</t>
    <phoneticPr fontId="2" type="noConversion"/>
  </si>
  <si>
    <t>累积会员人数</t>
    <phoneticPr fontId="2" type="noConversion"/>
  </si>
  <si>
    <t>汇总信息</t>
    <phoneticPr fontId="2" type="noConversion"/>
  </si>
  <si>
    <t>西门吹雪</t>
  </si>
  <si>
    <t xml:space="preserve">表姐    </t>
  </si>
  <si>
    <t xml:space="preserve">     王大壮</t>
  </si>
  <si>
    <t xml:space="preserve">   Lisa Zhang     </t>
  </si>
  <si>
    <t xml:space="preserve">  王大壮           -201703207</t>
    <phoneticPr fontId="2" type="noConversion"/>
  </si>
  <si>
    <t xml:space="preserve">          西门吹雪-201701638</t>
    <phoneticPr fontId="2" type="noConversion"/>
  </si>
  <si>
    <t>姓名</t>
    <phoneticPr fontId="2" type="noConversion"/>
  </si>
  <si>
    <t>卡号长度
几个字?</t>
    <phoneticPr fontId="2" type="noConversion"/>
  </si>
  <si>
    <t>姓名+卡号
长度是几个字？</t>
    <phoneticPr fontId="2" type="noConversion"/>
  </si>
  <si>
    <t>姓名长度
是几个字？</t>
    <phoneticPr fontId="2" type="noConversion"/>
  </si>
  <si>
    <t>凌祯       -201308</t>
    <phoneticPr fontId="2" type="noConversion"/>
  </si>
  <si>
    <t xml:space="preserve"> 表姐-2018010045</t>
    <phoneticPr fontId="2" type="noConversion"/>
  </si>
  <si>
    <t>会员姓名
=从开始到"-"的位置-1</t>
    <phoneticPr fontId="2" type="noConversion"/>
  </si>
  <si>
    <t xml:space="preserve">          Zhang xin-20160123</t>
    <phoneticPr fontId="2" type="noConversion"/>
  </si>
  <si>
    <t xml:space="preserve">        Lisa Zhang-20160546</t>
    <phoneticPr fontId="2" type="noConversion"/>
  </si>
  <si>
    <t>清除会员姓名
前后的空格</t>
    <phoneticPr fontId="2" type="noConversion"/>
  </si>
  <si>
    <t>整理成一段话：</t>
    <phoneticPr fontId="2" type="noConversion"/>
  </si>
  <si>
    <t>截止到：</t>
    <phoneticPr fontId="2" type="noConversion"/>
  </si>
  <si>
    <t xml:space="preserve"> Zhang xin  </t>
    <phoneticPr fontId="2" type="noConversion"/>
  </si>
  <si>
    <t>广东省深圳市宝安区幸福里808号</t>
    <phoneticPr fontId="2" type="noConversion"/>
  </si>
  <si>
    <t>湖北省武汉市高新区江边路606号</t>
    <phoneticPr fontId="2" type="noConversion"/>
  </si>
  <si>
    <t>会员</t>
  </si>
  <si>
    <t>表姐-2018010045</t>
  </si>
  <si>
    <t>会员档案</t>
  </si>
  <si>
    <r>
      <rPr>
        <b/>
        <sz val="10"/>
        <color rgb="FFFF0000"/>
        <rFont val="微软雅黑"/>
        <family val="2"/>
        <charset val="134"/>
      </rPr>
      <t>表姐</t>
    </r>
    <r>
      <rPr>
        <sz val="10"/>
        <color theme="1"/>
        <rFont val="微软雅黑"/>
        <family val="2"/>
        <charset val="134"/>
      </rPr>
      <t>2018010045</t>
    </r>
    <phoneticPr fontId="2" type="noConversion"/>
  </si>
  <si>
    <r>
      <rPr>
        <b/>
        <sz val="10"/>
        <color rgb="FFFF0000"/>
        <rFont val="微软雅黑"/>
        <family val="2"/>
        <charset val="134"/>
      </rPr>
      <t>凌祯</t>
    </r>
    <r>
      <rPr>
        <sz val="10"/>
        <color theme="1"/>
        <rFont val="微软雅黑"/>
        <family val="2"/>
        <charset val="134"/>
      </rPr>
      <t>2018030207</t>
    </r>
    <phoneticPr fontId="2" type="noConversion"/>
  </si>
  <si>
    <r>
      <rPr>
        <b/>
        <sz val="10"/>
        <color rgb="FFFF0000"/>
        <rFont val="微软雅黑"/>
        <family val="2"/>
        <charset val="134"/>
      </rPr>
      <t>张盛茗</t>
    </r>
    <r>
      <rPr>
        <sz val="10"/>
        <color theme="1"/>
        <rFont val="微软雅黑"/>
        <family val="2"/>
        <charset val="134"/>
      </rPr>
      <t>2018010638</t>
    </r>
    <phoneticPr fontId="2" type="noConversion"/>
  </si>
  <si>
    <r>
      <rPr>
        <b/>
        <sz val="10"/>
        <color rgb="FFFF0000"/>
        <rFont val="微软雅黑"/>
        <family val="2"/>
        <charset val="134"/>
      </rPr>
      <t>欧阳婷婷</t>
    </r>
    <r>
      <rPr>
        <sz val="10"/>
        <color theme="1"/>
        <rFont val="微软雅黑"/>
        <family val="2"/>
        <charset val="134"/>
      </rPr>
      <t>2018010623</t>
    </r>
    <phoneticPr fontId="2" type="noConversion"/>
  </si>
  <si>
    <r>
      <rPr>
        <b/>
        <sz val="10"/>
        <color rgb="FFFF0000"/>
        <rFont val="微软雅黑"/>
        <family val="2"/>
        <charset val="134"/>
      </rPr>
      <t>赵军</t>
    </r>
    <r>
      <rPr>
        <sz val="10"/>
        <color theme="1"/>
        <rFont val="微软雅黑"/>
        <family val="2"/>
        <charset val="134"/>
      </rPr>
      <t>2018051646</t>
    </r>
    <phoneticPr fontId="2" type="noConversion"/>
  </si>
  <si>
    <r>
      <rPr>
        <b/>
        <sz val="10"/>
        <color rgb="FFFF0000"/>
        <rFont val="微软雅黑"/>
        <family val="2"/>
        <charset val="134"/>
      </rPr>
      <t>何大宝</t>
    </r>
    <r>
      <rPr>
        <sz val="10"/>
        <color theme="1"/>
        <rFont val="微软雅黑"/>
        <family val="2"/>
        <charset val="134"/>
      </rPr>
      <t>2018040953</t>
    </r>
    <phoneticPr fontId="2" type="noConversion"/>
  </si>
  <si>
    <t>王大壮-201703207</t>
  </si>
  <si>
    <t>西门吹雪-201701638</t>
  </si>
  <si>
    <t>凌祯-201308</t>
  </si>
  <si>
    <t>Zhang xin-20160123</t>
    <phoneticPr fontId="2" type="noConversion"/>
  </si>
  <si>
    <t>Lisa Zhang-20160546</t>
    <phoneticPr fontId="2" type="noConversion"/>
  </si>
  <si>
    <t>卡号有几位</t>
    <phoneticPr fontId="2" type="noConversion"/>
  </si>
  <si>
    <t>各门店会员人数如下：</t>
    <phoneticPr fontId="2" type="noConversion"/>
  </si>
  <si>
    <t>Y</t>
    <phoneticPr fontId="2" type="noConversion"/>
  </si>
  <si>
    <t>M</t>
    <phoneticPr fontId="2" type="noConversion"/>
  </si>
  <si>
    <t>D</t>
    <phoneticPr fontId="2" type="noConversion"/>
  </si>
  <si>
    <t>日(Day)</t>
    <phoneticPr fontId="2" type="noConversion"/>
  </si>
  <si>
    <t>月(Month)</t>
    <phoneticPr fontId="2" type="noConversion"/>
  </si>
  <si>
    <t>年(Yaer)</t>
    <phoneticPr fontId="2" type="noConversion"/>
  </si>
  <si>
    <t>显示4位年：YYYY</t>
    <phoneticPr fontId="2" type="noConversion"/>
  </si>
  <si>
    <t>显示2位的日：DD</t>
    <phoneticPr fontId="2" type="noConversion"/>
  </si>
  <si>
    <t>显示2位的月：MM</t>
    <phoneticPr fontId="2" type="noConversion"/>
  </si>
  <si>
    <t>显示2位年：YY</t>
    <phoneticPr fontId="2" type="noConversion"/>
  </si>
  <si>
    <t>显示1位的月：M</t>
    <phoneticPr fontId="2" type="noConversion"/>
  </si>
  <si>
    <t>显示1位的日：D</t>
    <phoneticPr fontId="2" type="noConversion"/>
  </si>
  <si>
    <t>text函数</t>
    <phoneticPr fontId="2" type="noConversion"/>
  </si>
  <si>
    <t>=TEXT(要显示格式的值,指定的格式)</t>
    <phoneticPr fontId="2" type="noConversion"/>
  </si>
  <si>
    <t>表姐</t>
    <phoneticPr fontId="2" type="noConversion"/>
  </si>
  <si>
    <t>王大壮</t>
  </si>
  <si>
    <t>Lisa Zhang</t>
  </si>
  <si>
    <t>Zhang xin</t>
  </si>
  <si>
    <t>159****6243</t>
    <phoneticPr fontId="2" type="noConversion"/>
  </si>
  <si>
    <t>155****6595</t>
  </si>
  <si>
    <t>150****3490</t>
  </si>
  <si>
    <t>138****3234</t>
  </si>
  <si>
    <t>133****3421</t>
  </si>
  <si>
    <t>132****1544</t>
  </si>
  <si>
    <t>江西</t>
    <phoneticPr fontId="2" type="noConversion"/>
  </si>
  <si>
    <t>湖南</t>
  </si>
  <si>
    <t>广东</t>
  </si>
  <si>
    <t>河北</t>
  </si>
  <si>
    <t>湖北</t>
  </si>
  <si>
    <t>九江</t>
    <phoneticPr fontId="2" type="noConversion"/>
  </si>
  <si>
    <t>长沙</t>
  </si>
  <si>
    <t>广州</t>
  </si>
  <si>
    <t>廊坊</t>
  </si>
  <si>
    <t>深圳</t>
  </si>
  <si>
    <t>武汉</t>
  </si>
  <si>
    <t>浔阳区</t>
    <phoneticPr fontId="2" type="noConversion"/>
  </si>
  <si>
    <t>芙蓉区</t>
  </si>
  <si>
    <t>海珠区</t>
  </si>
  <si>
    <t>三河区</t>
  </si>
  <si>
    <t>宝安区</t>
  </si>
  <si>
    <t>高新区</t>
  </si>
  <si>
    <t>浔阳区-九江市-江西省</t>
    <phoneticPr fontId="2" type="noConversion"/>
  </si>
  <si>
    <t>芙蓉区-长沙市-湖南省</t>
  </si>
  <si>
    <t>海珠区-广州市-广东省</t>
  </si>
  <si>
    <t>三河区-廊坊市-河北省</t>
  </si>
  <si>
    <t>宝安区-深圳市-广东省</t>
  </si>
  <si>
    <t>高新区-武汉市-湖北省</t>
  </si>
  <si>
    <t>表姐-2018010045</t>
    <phoneticPr fontId="2" type="noConversion"/>
  </si>
  <si>
    <t>凌祯-2018030207</t>
  </si>
  <si>
    <t>张盛茗-2018010638</t>
  </si>
  <si>
    <t>欧阳婷婷-2018010623</t>
  </si>
  <si>
    <t>赵军-2018051646</t>
  </si>
  <si>
    <t>何大宝-2018040953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</si>
</sst>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3" fillId="4" borderId="0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top" wrapText="1"/>
    </xf>
    <xf numFmtId="14" fontId="0" fillId="3" borderId="2" xfId="0" applyNumberFormat="1" applyFill="1" applyBorder="1" applyAlignment="1">
      <alignment horizontal="left" vertical="top" wrapText="1"/>
    </xf>
    <xf numFmtId="14" fontId="0" fillId="3" borderId="3" xfId="0" applyNumberFormat="1" applyFill="1" applyBorder="1" applyAlignment="1">
      <alignment horizontal="left" vertical="top" wrapText="1"/>
    </xf>
    <xf numFmtId="14" fontId="0" fillId="3" borderId="4" xfId="0" applyNumberFormat="1" applyFill="1" applyBorder="1" applyAlignment="1">
      <alignment horizontal="left" vertical="top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800100</xdr:rowOff>
    </xdr:from>
    <xdr:to>
      <xdr:col>9</xdr:col>
      <xdr:colOff>438150</xdr:colOff>
      <xdr:row>6</xdr:row>
      <xdr:rowOff>76200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3353B77E-934A-48A7-B004-FEDD2762B42C}"/>
            </a:ext>
          </a:extLst>
        </xdr:cNvPr>
        <xdr:cNvSpPr txBox="1"/>
      </xdr:nvSpPr>
      <xdr:spPr>
        <a:xfrm>
          <a:off x="8829675" y="800100"/>
          <a:ext cx="1362075" cy="1419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9600" b="1">
              <a:latin typeface="微软雅黑" panose="020B0503020204020204" pitchFamily="34" charset="-122"/>
              <a:ea typeface="微软雅黑" panose="020B0503020204020204" pitchFamily="34" charset="-122"/>
            </a:rPr>
            <a:t>&amp;</a:t>
          </a:r>
          <a:endParaRPr lang="zh-CN" altLang="en-US" sz="96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0544-DEBC-4EA4-A265-275F8B88677C}">
  <dimension ref="A1:D10"/>
  <sheetViews>
    <sheetView showGridLines="0" tabSelected="1" workbookViewId="0">
      <selection activeCell="D1" sqref="D1"/>
    </sheetView>
  </sheetViews>
  <sheetFormatPr defaultRowHeight="16.5" x14ac:dyDescent="0.35"/>
  <cols>
    <col min="1" max="1" width="19.375" customWidth="1"/>
    <col min="2" max="2" width="16.25" customWidth="1"/>
    <col min="3" max="3" width="2" customWidth="1"/>
    <col min="4" max="4" width="19.75" bestFit="1" customWidth="1"/>
    <col min="5" max="5" width="16.25" customWidth="1"/>
    <col min="6" max="6" width="2" customWidth="1"/>
    <col min="7" max="7" width="20.125" customWidth="1"/>
  </cols>
  <sheetData>
    <row r="1" spans="1:4" ht="36.75" customHeight="1" x14ac:dyDescent="0.35">
      <c r="A1" s="1" t="s">
        <v>57</v>
      </c>
      <c r="D1" s="1" t="s">
        <v>59</v>
      </c>
    </row>
    <row r="2" spans="1:4" ht="24" customHeight="1" x14ac:dyDescent="0.35">
      <c r="A2" s="2" t="s">
        <v>7</v>
      </c>
      <c r="D2" s="8" t="s">
        <v>120</v>
      </c>
    </row>
    <row r="3" spans="1:4" ht="24" customHeight="1" x14ac:dyDescent="0.35">
      <c r="A3" s="2" t="s">
        <v>8</v>
      </c>
      <c r="D3" s="8" t="s">
        <v>121</v>
      </c>
    </row>
    <row r="4" spans="1:4" ht="24" customHeight="1" x14ac:dyDescent="0.35">
      <c r="A4" s="2" t="s">
        <v>9</v>
      </c>
      <c r="D4" s="8" t="s">
        <v>122</v>
      </c>
    </row>
    <row r="5" spans="1:4" ht="24" customHeight="1" x14ac:dyDescent="0.35">
      <c r="A5" s="2" t="s">
        <v>10</v>
      </c>
      <c r="D5" s="8" t="s">
        <v>123</v>
      </c>
    </row>
    <row r="6" spans="1:4" ht="24" customHeight="1" x14ac:dyDescent="0.35">
      <c r="A6" s="2" t="s">
        <v>11</v>
      </c>
      <c r="D6" s="8" t="s">
        <v>124</v>
      </c>
    </row>
    <row r="7" spans="1:4" ht="24" customHeight="1" x14ac:dyDescent="0.35">
      <c r="A7" s="2" t="s">
        <v>12</v>
      </c>
      <c r="D7" s="8" t="s">
        <v>125</v>
      </c>
    </row>
    <row r="8" spans="1:4" ht="25.5" customHeight="1" x14ac:dyDescent="0.35"/>
    <row r="9" spans="1:4" x14ac:dyDescent="0.35">
      <c r="A9" s="3"/>
    </row>
    <row r="10" spans="1:4" x14ac:dyDescent="0.35">
      <c r="A10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F1DD-FBC5-4142-95DE-369393461DD0}">
  <dimension ref="A1:C7"/>
  <sheetViews>
    <sheetView showGridLines="0" zoomScale="115" zoomScaleNormal="115" workbookViewId="0">
      <selection activeCell="C2" sqref="C2"/>
    </sheetView>
  </sheetViews>
  <sheetFormatPr defaultRowHeight="16.5" x14ac:dyDescent="0.35"/>
  <cols>
    <col min="1" max="1" width="19.375" customWidth="1"/>
    <col min="2" max="2" width="11.5" customWidth="1"/>
    <col min="3" max="3" width="7.625" customWidth="1"/>
    <col min="4" max="4" width="11.375" customWidth="1"/>
    <col min="5" max="5" width="12.75" customWidth="1"/>
    <col min="6" max="6" width="8.875" customWidth="1"/>
    <col min="7" max="7" width="9.625" customWidth="1"/>
  </cols>
  <sheetData>
    <row r="1" spans="1:3" ht="36.75" customHeight="1" x14ac:dyDescent="0.35">
      <c r="A1" s="1" t="s">
        <v>5</v>
      </c>
      <c r="B1" s="1" t="s">
        <v>0</v>
      </c>
      <c r="C1" s="1" t="s">
        <v>42</v>
      </c>
    </row>
    <row r="2" spans="1:3" ht="24" customHeight="1" x14ac:dyDescent="0.35">
      <c r="A2" s="2" t="s">
        <v>7</v>
      </c>
      <c r="B2" s="2" t="str">
        <f>RIGHT(A2,10)</f>
        <v>2018010045</v>
      </c>
      <c r="C2" s="2" t="str">
        <f>LEFT(A2,2)</f>
        <v>表姐</v>
      </c>
    </row>
    <row r="3" spans="1:3" ht="24" customHeight="1" x14ac:dyDescent="0.35">
      <c r="A3" s="2" t="s">
        <v>8</v>
      </c>
      <c r="B3" s="2" t="str">
        <f>RIGHT(A3,10)</f>
        <v>2018030207</v>
      </c>
      <c r="C3" s="2" t="str">
        <f>LEFT(A3,2)</f>
        <v>凌祯</v>
      </c>
    </row>
    <row r="4" spans="1:3" ht="24" customHeight="1" x14ac:dyDescent="0.35">
      <c r="A4" s="2" t="s">
        <v>9</v>
      </c>
      <c r="B4" s="2" t="str">
        <f t="shared" ref="B4:B7" si="0">RIGHT(A4,10)</f>
        <v>2018010638</v>
      </c>
      <c r="C4" s="2" t="str">
        <f t="shared" ref="C4:C7" si="1">LEFT(A4,2)</f>
        <v>张盛</v>
      </c>
    </row>
    <row r="5" spans="1:3" ht="24" customHeight="1" x14ac:dyDescent="0.35">
      <c r="A5" s="2" t="s">
        <v>10</v>
      </c>
      <c r="B5" s="2" t="str">
        <f t="shared" si="0"/>
        <v>2018010623</v>
      </c>
      <c r="C5" s="2" t="str">
        <f t="shared" si="1"/>
        <v>欧阳</v>
      </c>
    </row>
    <row r="6" spans="1:3" ht="24" customHeight="1" x14ac:dyDescent="0.35">
      <c r="A6" s="2" t="s">
        <v>11</v>
      </c>
      <c r="B6" s="2" t="str">
        <f t="shared" si="0"/>
        <v>2018051646</v>
      </c>
      <c r="C6" s="2" t="str">
        <f t="shared" si="1"/>
        <v>赵军</v>
      </c>
    </row>
    <row r="7" spans="1:3" ht="24" customHeight="1" x14ac:dyDescent="0.35">
      <c r="A7" s="2" t="s">
        <v>12</v>
      </c>
      <c r="B7" s="2" t="str">
        <f t="shared" si="0"/>
        <v>2018040953</v>
      </c>
      <c r="C7" s="2" t="str">
        <f t="shared" si="1"/>
        <v>何大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1148-DD9E-4DB3-A6E3-C77CECD74D69}">
  <dimension ref="A1:F7"/>
  <sheetViews>
    <sheetView showGridLines="0" workbookViewId="0">
      <selection activeCell="B2" sqref="B2"/>
    </sheetView>
  </sheetViews>
  <sheetFormatPr defaultRowHeight="16.5" x14ac:dyDescent="0.35"/>
  <cols>
    <col min="1" max="1" width="19.375" customWidth="1"/>
    <col min="2" max="2" width="11.5" customWidth="1"/>
    <col min="3" max="3" width="7.625" customWidth="1"/>
    <col min="4" max="4" width="11.375" customWidth="1"/>
    <col min="5" max="5" width="12.75" customWidth="1"/>
    <col min="6" max="6" width="8.875" customWidth="1"/>
    <col min="7" max="7" width="9.625" customWidth="1"/>
  </cols>
  <sheetData>
    <row r="1" spans="1:6" ht="36.75" customHeight="1" x14ac:dyDescent="0.35">
      <c r="A1" s="1" t="s">
        <v>5</v>
      </c>
      <c r="B1" s="1" t="s">
        <v>0</v>
      </c>
      <c r="C1" s="1" t="s">
        <v>42</v>
      </c>
      <c r="D1" s="11" t="s">
        <v>43</v>
      </c>
      <c r="E1" s="11" t="s">
        <v>44</v>
      </c>
      <c r="F1" s="11" t="s">
        <v>45</v>
      </c>
    </row>
    <row r="2" spans="1:6" ht="24" customHeight="1" x14ac:dyDescent="0.35">
      <c r="A2" s="2" t="s">
        <v>60</v>
      </c>
      <c r="B2" s="2" t="str">
        <f>RIGHT(A2,10)</f>
        <v>2018010045</v>
      </c>
      <c r="C2" s="2" t="str">
        <f>LEFT(A2,LEN(A2)-LEN(B2))</f>
        <v>表姐</v>
      </c>
      <c r="D2" s="2">
        <f>LEN(B2)</f>
        <v>10</v>
      </c>
      <c r="E2" s="2">
        <f>LEN(A2)</f>
        <v>12</v>
      </c>
      <c r="F2" s="2">
        <f>E2-D2</f>
        <v>2</v>
      </c>
    </row>
    <row r="3" spans="1:6" ht="24" customHeight="1" x14ac:dyDescent="0.35">
      <c r="A3" s="2" t="s">
        <v>61</v>
      </c>
      <c r="B3" s="2" t="str">
        <f t="shared" ref="B3:B7" si="0">RIGHT(A3,10)</f>
        <v>2018030207</v>
      </c>
      <c r="C3" s="2" t="str">
        <f t="shared" ref="C3:C7" si="1">LEFT(A3,LEN(A3)-LEN(B3))</f>
        <v>凌祯</v>
      </c>
      <c r="D3" s="2">
        <f t="shared" ref="D3:D7" si="2">LEN(B3)</f>
        <v>10</v>
      </c>
      <c r="E3" s="2">
        <f t="shared" ref="E3:E7" si="3">LEN(A3)</f>
        <v>12</v>
      </c>
      <c r="F3" s="2">
        <f t="shared" ref="F3:F7" si="4">E3-D3</f>
        <v>2</v>
      </c>
    </row>
    <row r="4" spans="1:6" ht="24" customHeight="1" x14ac:dyDescent="0.35">
      <c r="A4" s="2" t="s">
        <v>62</v>
      </c>
      <c r="B4" s="2" t="str">
        <f t="shared" si="0"/>
        <v>2018010638</v>
      </c>
      <c r="C4" s="2" t="str">
        <f t="shared" si="1"/>
        <v>张盛茗</v>
      </c>
      <c r="D4" s="2">
        <f t="shared" si="2"/>
        <v>10</v>
      </c>
      <c r="E4" s="2">
        <f t="shared" si="3"/>
        <v>13</v>
      </c>
      <c r="F4" s="2">
        <f t="shared" si="4"/>
        <v>3</v>
      </c>
    </row>
    <row r="5" spans="1:6" ht="24" customHeight="1" x14ac:dyDescent="0.35">
      <c r="A5" s="2" t="s">
        <v>63</v>
      </c>
      <c r="B5" s="2" t="str">
        <f t="shared" si="0"/>
        <v>2018010623</v>
      </c>
      <c r="C5" s="2" t="str">
        <f t="shared" si="1"/>
        <v>欧阳婷婷</v>
      </c>
      <c r="D5" s="2">
        <f t="shared" si="2"/>
        <v>10</v>
      </c>
      <c r="E5" s="2">
        <f t="shared" si="3"/>
        <v>14</v>
      </c>
      <c r="F5" s="2">
        <f t="shared" si="4"/>
        <v>4</v>
      </c>
    </row>
    <row r="6" spans="1:6" ht="24" customHeight="1" x14ac:dyDescent="0.35">
      <c r="A6" s="2" t="s">
        <v>64</v>
      </c>
      <c r="B6" s="2" t="str">
        <f t="shared" si="0"/>
        <v>2018051646</v>
      </c>
      <c r="C6" s="2" t="str">
        <f t="shared" si="1"/>
        <v>赵军</v>
      </c>
      <c r="D6" s="2">
        <f t="shared" si="2"/>
        <v>10</v>
      </c>
      <c r="E6" s="2">
        <f t="shared" si="3"/>
        <v>12</v>
      </c>
      <c r="F6" s="2">
        <f t="shared" si="4"/>
        <v>2</v>
      </c>
    </row>
    <row r="7" spans="1:6" ht="24" customHeight="1" x14ac:dyDescent="0.35">
      <c r="A7" s="2" t="s">
        <v>65</v>
      </c>
      <c r="B7" s="2" t="str">
        <f t="shared" si="0"/>
        <v>2018040953</v>
      </c>
      <c r="C7" s="2" t="str">
        <f t="shared" si="1"/>
        <v>何大宝</v>
      </c>
      <c r="D7" s="2">
        <f t="shared" si="2"/>
        <v>10</v>
      </c>
      <c r="E7" s="2">
        <f t="shared" si="3"/>
        <v>13</v>
      </c>
      <c r="F7" s="2">
        <f t="shared" si="4"/>
        <v>3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C15A-23EA-4D63-B59D-75C62A8502B2}">
  <dimension ref="A1:E14"/>
  <sheetViews>
    <sheetView showGridLines="0" workbookViewId="0">
      <selection activeCell="E5" sqref="E5"/>
    </sheetView>
  </sheetViews>
  <sheetFormatPr defaultRowHeight="16.5" x14ac:dyDescent="0.35"/>
  <cols>
    <col min="1" max="1" width="24.875" customWidth="1"/>
    <col min="2" max="2" width="8" bestFit="1" customWidth="1"/>
    <col min="3" max="5" width="13.75" customWidth="1"/>
  </cols>
  <sheetData>
    <row r="1" spans="1:5" ht="36.75" customHeight="1" x14ac:dyDescent="0.35">
      <c r="A1" s="1" t="s">
        <v>5</v>
      </c>
      <c r="B1" s="7" t="s">
        <v>31</v>
      </c>
      <c r="C1" s="1" t="s">
        <v>6</v>
      </c>
      <c r="D1" s="1" t="s">
        <v>71</v>
      </c>
      <c r="E1" s="1" t="s">
        <v>0</v>
      </c>
    </row>
    <row r="2" spans="1:5" ht="24" customHeight="1" x14ac:dyDescent="0.35">
      <c r="A2" s="2" t="s">
        <v>58</v>
      </c>
      <c r="B2" s="2">
        <f>FIND("-",A2)</f>
        <v>3</v>
      </c>
      <c r="C2" s="2" t="str">
        <f>MID(A2,1,B2-1)</f>
        <v>表姐</v>
      </c>
      <c r="D2" s="2">
        <f>LEN(A2)-LEN(C2)-1</f>
        <v>10</v>
      </c>
      <c r="E2" s="2" t="str">
        <f>MID(A2,B2+1,100)</f>
        <v>2018010045</v>
      </c>
    </row>
    <row r="3" spans="1:5" ht="24" customHeight="1" x14ac:dyDescent="0.35">
      <c r="A3" s="2" t="s">
        <v>66</v>
      </c>
      <c r="B3" s="2">
        <f t="shared" ref="B3:B7" si="0">FIND("-",A3)</f>
        <v>4</v>
      </c>
      <c r="C3" s="2" t="str">
        <f t="shared" ref="C3:C7" si="1">MID(A3,1,B3-1)</f>
        <v>王大壮</v>
      </c>
      <c r="D3" s="2">
        <f t="shared" ref="D3:D7" si="2">LEN(A3)-LEN(C3)-1</f>
        <v>9</v>
      </c>
      <c r="E3" s="2" t="str">
        <f t="shared" ref="E3:E7" si="3">MID(A3,B3+1,100)</f>
        <v>201703207</v>
      </c>
    </row>
    <row r="4" spans="1:5" ht="24" customHeight="1" x14ac:dyDescent="0.35">
      <c r="A4" s="2" t="s">
        <v>67</v>
      </c>
      <c r="B4" s="2">
        <f t="shared" si="0"/>
        <v>5</v>
      </c>
      <c r="C4" s="2" t="str">
        <f t="shared" si="1"/>
        <v>西门吹雪</v>
      </c>
      <c r="D4" s="2">
        <f t="shared" si="2"/>
        <v>9</v>
      </c>
      <c r="E4" s="2" t="str">
        <f t="shared" si="3"/>
        <v>201701638</v>
      </c>
    </row>
    <row r="5" spans="1:5" ht="24" customHeight="1" x14ac:dyDescent="0.35">
      <c r="A5" s="2" t="s">
        <v>69</v>
      </c>
      <c r="B5" s="2">
        <f t="shared" si="0"/>
        <v>10</v>
      </c>
      <c r="C5" s="2" t="str">
        <f t="shared" si="1"/>
        <v>Zhang xin</v>
      </c>
      <c r="D5" s="2">
        <f t="shared" si="2"/>
        <v>8</v>
      </c>
      <c r="E5" s="2" t="str">
        <f t="shared" si="3"/>
        <v>20160123</v>
      </c>
    </row>
    <row r="6" spans="1:5" ht="24" customHeight="1" x14ac:dyDescent="0.35">
      <c r="A6" s="2" t="s">
        <v>70</v>
      </c>
      <c r="B6" s="2">
        <f t="shared" si="0"/>
        <v>11</v>
      </c>
      <c r="C6" s="2" t="str">
        <f t="shared" si="1"/>
        <v>Lisa Zhang</v>
      </c>
      <c r="D6" s="2">
        <f t="shared" si="2"/>
        <v>8</v>
      </c>
      <c r="E6" s="2" t="str">
        <f t="shared" si="3"/>
        <v>20160546</v>
      </c>
    </row>
    <row r="7" spans="1:5" ht="24" customHeight="1" x14ac:dyDescent="0.35">
      <c r="A7" s="2" t="s">
        <v>68</v>
      </c>
      <c r="B7" s="2">
        <f t="shared" si="0"/>
        <v>3</v>
      </c>
      <c r="C7" s="2" t="str">
        <f t="shared" si="1"/>
        <v>凌祯</v>
      </c>
      <c r="D7" s="2">
        <f t="shared" si="2"/>
        <v>6</v>
      </c>
      <c r="E7" s="2" t="str">
        <f t="shared" si="3"/>
        <v>201308</v>
      </c>
    </row>
    <row r="9" spans="1:5" x14ac:dyDescent="0.35">
      <c r="A9" s="3"/>
      <c r="B9" s="3"/>
      <c r="C9" s="3"/>
      <c r="D9" s="3"/>
      <c r="E9" s="3"/>
    </row>
    <row r="10" spans="1:5" x14ac:dyDescent="0.35">
      <c r="A10" s="3"/>
      <c r="B10" s="3"/>
      <c r="C10" s="3"/>
      <c r="D10" s="3"/>
      <c r="E10" s="3"/>
    </row>
    <row r="11" spans="1:5" x14ac:dyDescent="0.35">
      <c r="A11" s="3"/>
      <c r="B11" s="3"/>
      <c r="C11" s="3"/>
      <c r="D11" s="3"/>
      <c r="E11" s="3"/>
    </row>
    <row r="12" spans="1:5" x14ac:dyDescent="0.35">
      <c r="A12" s="3"/>
      <c r="B12" s="3"/>
      <c r="C12" s="3"/>
      <c r="D12" s="3"/>
      <c r="E12" s="3"/>
    </row>
    <row r="13" spans="1:5" x14ac:dyDescent="0.35">
      <c r="A13" s="3"/>
      <c r="B13" s="3"/>
      <c r="C13" s="3"/>
      <c r="D13" s="3"/>
      <c r="E13" s="3"/>
    </row>
    <row r="14" spans="1:5" x14ac:dyDescent="0.35">
      <c r="A14" s="3"/>
      <c r="B14" s="3"/>
      <c r="C14" s="3"/>
      <c r="D14" s="3"/>
      <c r="E14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936C-1583-422E-9AEF-1906C5114117}">
  <dimension ref="A1:F14"/>
  <sheetViews>
    <sheetView showGridLines="0" workbookViewId="0">
      <selection activeCell="J7" sqref="J7"/>
    </sheetView>
  </sheetViews>
  <sheetFormatPr defaultRowHeight="16.5" x14ac:dyDescent="0.35"/>
  <cols>
    <col min="1" max="1" width="24.875" customWidth="1"/>
    <col min="2" max="2" width="8" hidden="1" customWidth="1"/>
    <col min="3" max="3" width="19.25" hidden="1" customWidth="1"/>
    <col min="4" max="4" width="13.75" customWidth="1"/>
    <col min="5" max="5" width="16.75" customWidth="1"/>
    <col min="6" max="6" width="13.75" customWidth="1"/>
  </cols>
  <sheetData>
    <row r="1" spans="1:6" ht="36.75" customHeight="1" x14ac:dyDescent="0.35">
      <c r="A1" s="1" t="s">
        <v>5</v>
      </c>
      <c r="B1" s="7" t="s">
        <v>31</v>
      </c>
      <c r="C1" s="7" t="s">
        <v>48</v>
      </c>
      <c r="D1" s="1" t="s">
        <v>0</v>
      </c>
      <c r="E1" s="1" t="s">
        <v>6</v>
      </c>
      <c r="F1" s="11" t="s">
        <v>51</v>
      </c>
    </row>
    <row r="2" spans="1:6" ht="24" customHeight="1" x14ac:dyDescent="0.35">
      <c r="A2" s="2" t="s">
        <v>47</v>
      </c>
      <c r="B2" s="2">
        <f t="shared" ref="B2:B7" si="0">FIND("-",A2)</f>
        <v>4</v>
      </c>
      <c r="C2" s="2">
        <f>B2-1</f>
        <v>3</v>
      </c>
      <c r="D2" s="2" t="str">
        <f>MID(A2,B2+1,100)</f>
        <v>2018010045</v>
      </c>
      <c r="E2" s="2" t="str">
        <f>MID(A2,1,FIND("-",A2)-1)</f>
        <v xml:space="preserve"> 表姐</v>
      </c>
      <c r="F2" s="2" t="str">
        <f>TRIM(E2)</f>
        <v>表姐</v>
      </c>
    </row>
    <row r="3" spans="1:6" ht="24" customHeight="1" x14ac:dyDescent="0.35">
      <c r="A3" s="2" t="s">
        <v>40</v>
      </c>
      <c r="B3" s="2">
        <f t="shared" si="0"/>
        <v>17</v>
      </c>
      <c r="C3" s="2">
        <f t="shared" ref="C3:C7" si="1">B3-1</f>
        <v>16</v>
      </c>
      <c r="D3" s="2" t="str">
        <f t="shared" ref="D3:D7" si="2">MID(A3,B3+1,100)</f>
        <v>201703207</v>
      </c>
      <c r="E3" s="2" t="str">
        <f t="shared" ref="E3:E7" si="3">MID(A3,1,FIND("-",A3)-1)</f>
        <v xml:space="preserve">  王大壮           </v>
      </c>
      <c r="F3" s="2" t="str">
        <f t="shared" ref="F3:F7" si="4">TRIM(E3)</f>
        <v>王大壮</v>
      </c>
    </row>
    <row r="4" spans="1:6" ht="24" customHeight="1" x14ac:dyDescent="0.35">
      <c r="A4" s="2" t="s">
        <v>41</v>
      </c>
      <c r="B4" s="2">
        <f t="shared" si="0"/>
        <v>15</v>
      </c>
      <c r="C4" s="2">
        <f t="shared" si="1"/>
        <v>14</v>
      </c>
      <c r="D4" s="2" t="str">
        <f t="shared" si="2"/>
        <v>201701638</v>
      </c>
      <c r="E4" s="2" t="str">
        <f t="shared" si="3"/>
        <v xml:space="preserve">          西门吹雪</v>
      </c>
      <c r="F4" s="2" t="str">
        <f t="shared" si="4"/>
        <v>西门吹雪</v>
      </c>
    </row>
    <row r="5" spans="1:6" ht="24" customHeight="1" x14ac:dyDescent="0.35">
      <c r="A5" s="2" t="s">
        <v>49</v>
      </c>
      <c r="B5" s="2">
        <f t="shared" si="0"/>
        <v>20</v>
      </c>
      <c r="C5" s="2">
        <f t="shared" si="1"/>
        <v>19</v>
      </c>
      <c r="D5" s="2" t="str">
        <f t="shared" si="2"/>
        <v>20160123</v>
      </c>
      <c r="E5" s="2" t="str">
        <f t="shared" si="3"/>
        <v xml:space="preserve">          Zhang xin</v>
      </c>
      <c r="F5" s="2" t="str">
        <f t="shared" si="4"/>
        <v>Zhang xin</v>
      </c>
    </row>
    <row r="6" spans="1:6" ht="24" customHeight="1" x14ac:dyDescent="0.35">
      <c r="A6" s="2" t="s">
        <v>50</v>
      </c>
      <c r="B6" s="2">
        <f t="shared" si="0"/>
        <v>19</v>
      </c>
      <c r="C6" s="2">
        <f t="shared" si="1"/>
        <v>18</v>
      </c>
      <c r="D6" s="2" t="str">
        <f t="shared" si="2"/>
        <v>20160546</v>
      </c>
      <c r="E6" s="2" t="str">
        <f t="shared" si="3"/>
        <v xml:space="preserve">        Lisa Zhang</v>
      </c>
      <c r="F6" s="2" t="str">
        <f t="shared" si="4"/>
        <v>Lisa Zhang</v>
      </c>
    </row>
    <row r="7" spans="1:6" ht="24" customHeight="1" x14ac:dyDescent="0.35">
      <c r="A7" s="2" t="s">
        <v>46</v>
      </c>
      <c r="B7" s="2">
        <f t="shared" si="0"/>
        <v>10</v>
      </c>
      <c r="C7" s="2">
        <f t="shared" si="1"/>
        <v>9</v>
      </c>
      <c r="D7" s="2" t="str">
        <f t="shared" si="2"/>
        <v>201308</v>
      </c>
      <c r="E7" s="2" t="str">
        <f t="shared" si="3"/>
        <v xml:space="preserve">凌祯       </v>
      </c>
      <c r="F7" s="2" t="str">
        <f t="shared" si="4"/>
        <v>凌祯</v>
      </c>
    </row>
    <row r="9" spans="1:6" x14ac:dyDescent="0.35">
      <c r="A9" s="3"/>
      <c r="B9" s="3"/>
      <c r="C9" s="3"/>
      <c r="D9" s="3"/>
      <c r="E9" s="3"/>
      <c r="F9" s="3"/>
    </row>
    <row r="10" spans="1:6" x14ac:dyDescent="0.35">
      <c r="A10" s="3"/>
      <c r="B10" s="3"/>
      <c r="C10" s="3"/>
      <c r="D10" s="3"/>
      <c r="E10" s="3"/>
      <c r="F10" s="3"/>
    </row>
    <row r="11" spans="1:6" x14ac:dyDescent="0.35">
      <c r="A11" s="3"/>
      <c r="B11" s="3"/>
      <c r="C11" s="3"/>
      <c r="D11" s="3"/>
      <c r="E11" s="3"/>
      <c r="F11" s="3"/>
    </row>
    <row r="12" spans="1:6" x14ac:dyDescent="0.35">
      <c r="A12" s="3"/>
      <c r="B12" s="3"/>
      <c r="C12" s="3"/>
      <c r="D12" s="3"/>
      <c r="E12" s="3"/>
      <c r="F12" s="3"/>
    </row>
    <row r="13" spans="1:6" x14ac:dyDescent="0.35">
      <c r="A13" s="3"/>
      <c r="B13" s="3"/>
      <c r="C13" s="3"/>
      <c r="D13" s="3"/>
      <c r="E13" s="3"/>
      <c r="F13" s="3"/>
    </row>
    <row r="14" spans="1:6" x14ac:dyDescent="0.35">
      <c r="A14" s="3"/>
      <c r="B14" s="3"/>
      <c r="C14" s="3"/>
      <c r="D14" s="3"/>
      <c r="E14" s="3"/>
      <c r="F14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5802-2734-4C0E-8CB9-5F80B6925A4F}">
  <dimension ref="A1:E11"/>
  <sheetViews>
    <sheetView showGridLines="0" workbookViewId="0">
      <selection activeCell="B1" sqref="B1:D1"/>
    </sheetView>
  </sheetViews>
  <sheetFormatPr defaultRowHeight="16.5" x14ac:dyDescent="0.35"/>
  <cols>
    <col min="1" max="1" width="10.375" customWidth="1"/>
    <col min="2" max="2" width="13.125" customWidth="1"/>
    <col min="3" max="3" width="13.25" style="6" customWidth="1"/>
    <col min="4" max="4" width="45.25" customWidth="1"/>
    <col min="5" max="5" width="10" bestFit="1" customWidth="1"/>
  </cols>
  <sheetData>
    <row r="1" spans="1:5" ht="72.75" customHeight="1" x14ac:dyDescent="0.35">
      <c r="A1" s="12" t="s">
        <v>52</v>
      </c>
      <c r="B1" s="17" t="str">
        <f>D4&amp;D5&amp;D6&amp;D7</f>
        <v>天河店，新增会员人数：17人，累积会员人数：65036。海珠店，新增会员人数：31人，累积会员人数：71525。番禺店，新增会员人数：18人，累积会员人数：81646。白云店，新增会员人数：27人，累积会员人数：87057。</v>
      </c>
      <c r="C1" s="17"/>
      <c r="D1" s="17"/>
    </row>
    <row r="2" spans="1:5" ht="3" customHeight="1" x14ac:dyDescent="0.35">
      <c r="A2" s="3"/>
      <c r="B2" s="3"/>
      <c r="C2" s="3"/>
    </row>
    <row r="3" spans="1:5" ht="23.25" customHeight="1" x14ac:dyDescent="0.35">
      <c r="A3" s="5" t="s">
        <v>32</v>
      </c>
      <c r="B3" s="5" t="s">
        <v>33</v>
      </c>
      <c r="C3" s="5" t="s">
        <v>34</v>
      </c>
      <c r="D3" s="5" t="s">
        <v>35</v>
      </c>
    </row>
    <row r="4" spans="1:5" ht="23.25" customHeight="1" x14ac:dyDescent="0.35">
      <c r="A4" s="2" t="s">
        <v>1</v>
      </c>
      <c r="B4" s="2">
        <v>17</v>
      </c>
      <c r="C4" s="2">
        <v>65036</v>
      </c>
      <c r="D4" s="8" t="str">
        <f>A4&amp;"，新增会员人数："&amp;B4&amp;"人，累积会员人数："&amp;C4&amp;"。"</f>
        <v>天河店，新增会员人数：17人，累积会员人数：65036。</v>
      </c>
      <c r="E4" s="4"/>
    </row>
    <row r="5" spans="1:5" ht="23.25" customHeight="1" x14ac:dyDescent="0.35">
      <c r="A5" s="2" t="s">
        <v>3</v>
      </c>
      <c r="B5" s="2">
        <v>31</v>
      </c>
      <c r="C5" s="2">
        <v>71525</v>
      </c>
      <c r="D5" s="8" t="str">
        <f t="shared" ref="D5:D7" si="0">A5&amp;"，新增会员人数："&amp;B5&amp;"人，累积会员人数："&amp;C5&amp;"。"</f>
        <v>海珠店，新增会员人数：31人，累积会员人数：71525。</v>
      </c>
    </row>
    <row r="6" spans="1:5" ht="23.25" customHeight="1" x14ac:dyDescent="0.35">
      <c r="A6" s="2" t="s">
        <v>2</v>
      </c>
      <c r="B6" s="2">
        <v>18</v>
      </c>
      <c r="C6" s="2">
        <v>81646</v>
      </c>
      <c r="D6" s="8" t="str">
        <f t="shared" si="0"/>
        <v>番禺店，新增会员人数：18人，累积会员人数：81646。</v>
      </c>
    </row>
    <row r="7" spans="1:5" ht="23.25" customHeight="1" x14ac:dyDescent="0.35">
      <c r="A7" s="2" t="s">
        <v>4</v>
      </c>
      <c r="B7" s="2">
        <v>27</v>
      </c>
      <c r="C7" s="2">
        <v>87057</v>
      </c>
      <c r="D7" s="8" t="str">
        <f t="shared" si="0"/>
        <v>白云店，新增会员人数：27人，累积会员人数：87057。</v>
      </c>
    </row>
    <row r="8" spans="1:5" x14ac:dyDescent="0.35">
      <c r="A8" s="3"/>
      <c r="B8" s="3"/>
      <c r="C8" s="3"/>
    </row>
    <row r="9" spans="1:5" x14ac:dyDescent="0.35">
      <c r="A9" s="3"/>
      <c r="B9" s="3"/>
      <c r="C9" s="3"/>
    </row>
    <row r="10" spans="1:5" x14ac:dyDescent="0.35">
      <c r="A10" s="3"/>
      <c r="B10" s="3"/>
      <c r="C10" s="3"/>
    </row>
    <row r="11" spans="1:5" x14ac:dyDescent="0.35">
      <c r="A11" s="3"/>
      <c r="B11" s="3"/>
      <c r="C11" s="3"/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AFFC-5F87-4178-8CFE-3C2655FE4EAB}">
  <dimension ref="A1:I15"/>
  <sheetViews>
    <sheetView showGridLines="0" workbookViewId="0">
      <selection activeCell="D6" sqref="D6"/>
    </sheetView>
  </sheetViews>
  <sheetFormatPr defaultRowHeight="16.5" x14ac:dyDescent="0.35"/>
  <cols>
    <col min="1" max="1" width="10.375" customWidth="1"/>
    <col min="2" max="2" width="13.125" customWidth="1"/>
    <col min="3" max="3" width="19.875" style="6" customWidth="1"/>
    <col min="4" max="4" width="45.25" customWidth="1"/>
    <col min="5" max="5" width="0.625" customWidth="1"/>
    <col min="6" max="6" width="1.875" customWidth="1"/>
    <col min="7" max="9" width="15.75" customWidth="1"/>
  </cols>
  <sheetData>
    <row r="1" spans="1:9" ht="84.95" customHeight="1" x14ac:dyDescent="0.35">
      <c r="A1" s="12" t="s">
        <v>52</v>
      </c>
      <c r="B1" s="18" t="str">
        <f>A2&amp;TEXT(B2,"YYYY年MM月DD日")&amp;CHAR(10)&amp;C2&amp;CHAR(10)&amp;D5&amp;CHAR(10)&amp;D6&amp;CHAR(10)&amp;D7&amp;CHAR(10)&amp;D8</f>
        <v>截止到：2018年09月09日
各门店会员人数如下：
天河店，新增会员人数：100人，累积会员人数：65036。
海珠店，新增会员人数：31人，累积会员人数：71525。
番禺店，新增会员人数：18人，累积会员人数：81646。
白云店，新增会员人数：27人，累积会员人数：87057。</v>
      </c>
      <c r="C1" s="19"/>
      <c r="D1" s="20"/>
      <c r="G1" s="14">
        <v>43342</v>
      </c>
      <c r="H1" s="23" t="str">
        <f>TEXT(G1,"YYYY年MM月DD日")</f>
        <v>2018年08月30日</v>
      </c>
      <c r="I1" s="24"/>
    </row>
    <row r="2" spans="1:9" ht="23.25" customHeight="1" x14ac:dyDescent="0.35">
      <c r="A2" s="15" t="s">
        <v>53</v>
      </c>
      <c r="B2" s="14">
        <v>43352</v>
      </c>
      <c r="C2" s="16" t="s">
        <v>72</v>
      </c>
      <c r="D2" s="13"/>
      <c r="G2" s="5" t="s">
        <v>85</v>
      </c>
      <c r="H2" s="21" t="s">
        <v>86</v>
      </c>
      <c r="I2" s="22"/>
    </row>
    <row r="3" spans="1:9" ht="3" customHeight="1" x14ac:dyDescent="0.35">
      <c r="A3" s="3"/>
      <c r="B3" s="3"/>
      <c r="C3" s="3"/>
    </row>
    <row r="4" spans="1:9" ht="23.25" customHeight="1" x14ac:dyDescent="0.35">
      <c r="A4" s="5" t="s">
        <v>32</v>
      </c>
      <c r="B4" s="5" t="s">
        <v>33</v>
      </c>
      <c r="C4" s="5" t="s">
        <v>34</v>
      </c>
      <c r="D4" s="5" t="s">
        <v>35</v>
      </c>
      <c r="G4" s="5" t="s">
        <v>78</v>
      </c>
      <c r="H4" s="5" t="s">
        <v>77</v>
      </c>
      <c r="I4" s="5" t="s">
        <v>76</v>
      </c>
    </row>
    <row r="5" spans="1:9" ht="23.25" customHeight="1" x14ac:dyDescent="0.35">
      <c r="A5" s="2" t="s">
        <v>1</v>
      </c>
      <c r="B5" s="2">
        <v>100</v>
      </c>
      <c r="C5" s="2">
        <v>65036</v>
      </c>
      <c r="D5" s="8" t="str">
        <f>A5&amp;"，新增会员人数："&amp;B5&amp;"人，累积会员人数："&amp;C5&amp;"。"</f>
        <v>天河店，新增会员人数：100人，累积会员人数：65036。</v>
      </c>
      <c r="E5" s="4"/>
      <c r="G5" s="5" t="s">
        <v>73</v>
      </c>
      <c r="H5" s="5" t="s">
        <v>74</v>
      </c>
      <c r="I5" s="5" t="s">
        <v>75</v>
      </c>
    </row>
    <row r="6" spans="1:9" ht="23.25" customHeight="1" x14ac:dyDescent="0.35">
      <c r="A6" s="2" t="s">
        <v>3</v>
      </c>
      <c r="B6" s="2">
        <v>31</v>
      </c>
      <c r="C6" s="2">
        <v>71525</v>
      </c>
      <c r="D6" s="8" t="str">
        <f t="shared" ref="D6:D8" si="0">A6&amp;"，新增会员人数："&amp;B6&amp;"人，累积会员人数："&amp;C6&amp;"。"</f>
        <v>海珠店，新增会员人数：31人，累积会员人数：71525。</v>
      </c>
      <c r="G6" s="8" t="s">
        <v>79</v>
      </c>
      <c r="H6" s="8" t="s">
        <v>81</v>
      </c>
      <c r="I6" s="8" t="s">
        <v>80</v>
      </c>
    </row>
    <row r="7" spans="1:9" ht="23.25" customHeight="1" x14ac:dyDescent="0.35">
      <c r="A7" s="2" t="s">
        <v>2</v>
      </c>
      <c r="B7" s="2">
        <v>18</v>
      </c>
      <c r="C7" s="2">
        <v>81646</v>
      </c>
      <c r="D7" s="8" t="str">
        <f t="shared" si="0"/>
        <v>番禺店，新增会员人数：18人，累积会员人数：81646。</v>
      </c>
      <c r="G7" s="8" t="s">
        <v>82</v>
      </c>
      <c r="H7" s="8" t="s">
        <v>83</v>
      </c>
      <c r="I7" s="8" t="s">
        <v>84</v>
      </c>
    </row>
    <row r="8" spans="1:9" ht="23.25" customHeight="1" x14ac:dyDescent="0.35">
      <c r="A8" s="2" t="s">
        <v>4</v>
      </c>
      <c r="B8" s="2">
        <v>27</v>
      </c>
      <c r="C8" s="2">
        <v>87057</v>
      </c>
      <c r="D8" s="8" t="str">
        <f t="shared" si="0"/>
        <v>白云店，新增会员人数：27人，累积会员人数：87057。</v>
      </c>
    </row>
    <row r="10" spans="1:9" x14ac:dyDescent="0.35">
      <c r="A10" s="3"/>
      <c r="B10" s="3"/>
      <c r="C10" s="3"/>
    </row>
    <row r="11" spans="1:9" x14ac:dyDescent="0.35">
      <c r="A11" s="3"/>
      <c r="B11" s="3"/>
      <c r="C11" s="3"/>
    </row>
    <row r="12" spans="1:9" x14ac:dyDescent="0.35">
      <c r="A12" s="3"/>
      <c r="B12" s="3"/>
      <c r="C12" s="3"/>
    </row>
    <row r="13" spans="1:9" x14ac:dyDescent="0.35">
      <c r="A13" s="3"/>
      <c r="B13" s="3"/>
      <c r="C13" s="3"/>
    </row>
    <row r="14" spans="1:9" x14ac:dyDescent="0.35">
      <c r="A14" s="3"/>
      <c r="B14" s="3"/>
      <c r="C14" s="3"/>
    </row>
    <row r="15" spans="1:9" x14ac:dyDescent="0.35">
      <c r="A15" s="3"/>
      <c r="B15" s="3"/>
      <c r="C15" s="3"/>
    </row>
  </sheetData>
  <mergeCells count="3">
    <mergeCell ref="B1:D1"/>
    <mergeCell ref="H2:I2"/>
    <mergeCell ref="H1:I1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A5DA-6B6E-4D2F-8458-B183BFE4A8EE}">
  <dimension ref="A1:I14"/>
  <sheetViews>
    <sheetView showGridLines="0" workbookViewId="0">
      <selection activeCell="D6" sqref="D6"/>
    </sheetView>
  </sheetViews>
  <sheetFormatPr defaultRowHeight="16.5" x14ac:dyDescent="0.35"/>
  <cols>
    <col min="1" max="1" width="14.125" bestFit="1" customWidth="1"/>
    <col min="2" max="2" width="8.875" customWidth="1"/>
    <col min="3" max="3" width="15.375" customWidth="1"/>
    <col min="4" max="4" width="13.5" customWidth="1"/>
    <col min="5" max="5" width="27.375" bestFit="1" customWidth="1"/>
    <col min="6" max="8" width="9.25" customWidth="1"/>
    <col min="9" max="9" width="16.875" customWidth="1"/>
  </cols>
  <sheetData>
    <row r="1" spans="1:9" ht="36.75" customHeight="1" x14ac:dyDescent="0.35">
      <c r="A1" s="1" t="s">
        <v>6</v>
      </c>
      <c r="B1" s="1" t="s">
        <v>6</v>
      </c>
      <c r="C1" s="1" t="s">
        <v>23</v>
      </c>
      <c r="D1" s="1" t="s">
        <v>24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22</v>
      </c>
    </row>
    <row r="2" spans="1:9" ht="24" customHeight="1" x14ac:dyDescent="0.35">
      <c r="A2" s="2" t="s">
        <v>37</v>
      </c>
      <c r="B2" s="10" t="s">
        <v>87</v>
      </c>
      <c r="C2" s="2" t="s">
        <v>25</v>
      </c>
      <c r="D2" s="10" t="s">
        <v>91</v>
      </c>
      <c r="E2" s="2" t="s">
        <v>17</v>
      </c>
      <c r="F2" s="9" t="s">
        <v>97</v>
      </c>
      <c r="G2" s="9" t="s">
        <v>102</v>
      </c>
      <c r="H2" s="9" t="s">
        <v>108</v>
      </c>
      <c r="I2" s="9" t="s">
        <v>114</v>
      </c>
    </row>
    <row r="3" spans="1:9" ht="24" customHeight="1" x14ac:dyDescent="0.35">
      <c r="A3" s="2" t="s">
        <v>38</v>
      </c>
      <c r="B3" s="10" t="s">
        <v>88</v>
      </c>
      <c r="C3" s="2" t="s">
        <v>26</v>
      </c>
      <c r="D3" s="10" t="s">
        <v>92</v>
      </c>
      <c r="E3" s="2" t="s">
        <v>18</v>
      </c>
      <c r="F3" s="9" t="s">
        <v>98</v>
      </c>
      <c r="G3" s="9" t="s">
        <v>103</v>
      </c>
      <c r="H3" s="9" t="s">
        <v>109</v>
      </c>
      <c r="I3" s="9" t="s">
        <v>115</v>
      </c>
    </row>
    <row r="4" spans="1:9" ht="24" customHeight="1" x14ac:dyDescent="0.35">
      <c r="A4" s="2" t="s">
        <v>36</v>
      </c>
      <c r="B4" s="10" t="s">
        <v>36</v>
      </c>
      <c r="C4" s="2" t="s">
        <v>27</v>
      </c>
      <c r="D4" s="10" t="s">
        <v>93</v>
      </c>
      <c r="E4" s="2" t="s">
        <v>20</v>
      </c>
      <c r="F4" s="9" t="s">
        <v>99</v>
      </c>
      <c r="G4" s="9" t="s">
        <v>104</v>
      </c>
      <c r="H4" s="9" t="s">
        <v>110</v>
      </c>
      <c r="I4" s="9" t="s">
        <v>116</v>
      </c>
    </row>
    <row r="5" spans="1:9" ht="24" customHeight="1" x14ac:dyDescent="0.35">
      <c r="A5" s="2" t="s">
        <v>39</v>
      </c>
      <c r="B5" s="10" t="s">
        <v>89</v>
      </c>
      <c r="C5" s="2" t="s">
        <v>28</v>
      </c>
      <c r="D5" s="10" t="s">
        <v>94</v>
      </c>
      <c r="E5" s="2" t="s">
        <v>21</v>
      </c>
      <c r="F5" s="9" t="s">
        <v>100</v>
      </c>
      <c r="G5" s="9" t="s">
        <v>105</v>
      </c>
      <c r="H5" s="9" t="s">
        <v>111</v>
      </c>
      <c r="I5" s="9" t="s">
        <v>117</v>
      </c>
    </row>
    <row r="6" spans="1:9" ht="24" customHeight="1" x14ac:dyDescent="0.35">
      <c r="A6" s="2" t="s">
        <v>54</v>
      </c>
      <c r="B6" s="10" t="s">
        <v>90</v>
      </c>
      <c r="C6" s="2" t="s">
        <v>29</v>
      </c>
      <c r="D6" s="10" t="s">
        <v>95</v>
      </c>
      <c r="E6" s="2" t="s">
        <v>55</v>
      </c>
      <c r="F6" s="9" t="s">
        <v>99</v>
      </c>
      <c r="G6" s="9" t="s">
        <v>106</v>
      </c>
      <c r="H6" s="9" t="s">
        <v>112</v>
      </c>
      <c r="I6" s="9" t="s">
        <v>118</v>
      </c>
    </row>
    <row r="7" spans="1:9" ht="24" customHeight="1" x14ac:dyDescent="0.35">
      <c r="A7" s="2" t="s">
        <v>19</v>
      </c>
      <c r="B7" s="10" t="s">
        <v>19</v>
      </c>
      <c r="C7" s="2" t="s">
        <v>30</v>
      </c>
      <c r="D7" s="10" t="s">
        <v>96</v>
      </c>
      <c r="E7" s="2" t="s">
        <v>56</v>
      </c>
      <c r="F7" s="9" t="s">
        <v>101</v>
      </c>
      <c r="G7" s="9" t="s">
        <v>107</v>
      </c>
      <c r="H7" s="9" t="s">
        <v>113</v>
      </c>
      <c r="I7" s="9" t="s">
        <v>119</v>
      </c>
    </row>
    <row r="9" spans="1:9" x14ac:dyDescent="0.35">
      <c r="A9" s="3"/>
      <c r="B9" s="3"/>
      <c r="C9" s="3"/>
      <c r="D9" s="3"/>
      <c r="E9" s="3"/>
      <c r="F9" s="3"/>
      <c r="G9" s="3"/>
      <c r="H9" s="3"/>
      <c r="I9" s="3"/>
    </row>
    <row r="10" spans="1:9" x14ac:dyDescent="0.3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5">
      <c r="A14" s="3"/>
      <c r="B14" s="3"/>
      <c r="C14" s="3"/>
      <c r="D14" s="3"/>
      <c r="E14" s="3"/>
      <c r="F14" s="3"/>
      <c r="G14" s="3"/>
      <c r="H14" s="3"/>
      <c r="I14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小剧场用-分列不行</vt:lpstr>
      <vt:lpstr>【拆分】1快速上手</vt:lpstr>
      <vt:lpstr>【拆分】进阶1</vt:lpstr>
      <vt:lpstr>【拆分】进阶2</vt:lpstr>
      <vt:lpstr>【拆分】进阶2-trim</vt:lpstr>
      <vt:lpstr>【组合】&amp;</vt:lpstr>
      <vt:lpstr>【文本格式】text</vt:lpstr>
      <vt:lpstr>CTRL+E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2018-05-26T06:46:37Z</dcterms:created>
  <dcterms:modified xsi:type="dcterms:W3CDTF">2018-10-22T11:53:30Z</dcterms:modified>
</cp:coreProperties>
</file>