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1F10C9F0-9DC3-4B89-88A8-BB9FC9EB2928}" xr6:coauthVersionLast="45" xr6:coauthVersionMax="45" xr10:uidLastSave="{00000000-0000-0000-0000-000000000000}"/>
  <bookViews>
    <workbookView xWindow="-98" yWindow="-98" windowWidth="19396" windowHeight="11746" tabRatio="594" activeTab="2" xr2:uid="{00000000-000D-0000-FFFF-FFFF00000000}"/>
  </bookViews>
  <sheets>
    <sheet name="营业收入统计" sheetId="2" r:id="rId1"/>
    <sheet name="手动复制" sheetId="10" r:id="rId2"/>
    <sheet name="VLOOKUP" sheetId="3" r:id="rId3"/>
    <sheet name="控件" sheetId="7" r:id="rId4"/>
    <sheet name="配色方案" sheetId="9" r:id="rId5"/>
  </sheets>
  <definedNames>
    <definedName name="_xlnm._FilterDatabase" localSheetId="2" hidden="1">VLOOKUP!$A$2:$C$16</definedName>
    <definedName name="_xlnm._FilterDatabase" localSheetId="3" hidden="1">控件!$A$2:$C$16</definedName>
    <definedName name="_xlnm._FilterDatabase" localSheetId="1" hidden="1">手动复制!$A$2:$C$16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P3" i="2"/>
  <c r="P4" i="2"/>
  <c r="P5" i="2"/>
  <c r="P6" i="2"/>
  <c r="P7" i="2"/>
  <c r="C5" i="3"/>
  <c r="C6" i="3"/>
  <c r="C7" i="3"/>
  <c r="C8" i="3"/>
  <c r="C9" i="3"/>
  <c r="C10" i="3"/>
  <c r="C11" i="3"/>
  <c r="C12" i="3"/>
  <c r="C13" i="3"/>
  <c r="C14" i="3"/>
  <c r="C15" i="3"/>
  <c r="C16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4" i="3"/>
  <c r="E2" i="10" l="1"/>
  <c r="C16" i="7" l="1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B2" i="7"/>
</calcChain>
</file>

<file path=xl/sharedStrings.xml><?xml version="1.0" encoding="utf-8"?>
<sst xmlns="http://schemas.openxmlformats.org/spreadsheetml/2006/main" count="87" uniqueCount="37">
  <si>
    <t>2018年营业收入月度统计表</t>
    <phoneticPr fontId="4" type="noConversion"/>
  </si>
  <si>
    <t>序号</t>
    <phoneticPr fontId="4" type="noConversion"/>
  </si>
  <si>
    <t>月目标</t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</si>
  <si>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</si>
  <si>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</si>
  <si>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</si>
  <si>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</si>
  <si>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</si>
  <si>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</si>
  <si>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</si>
  <si>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</si>
  <si>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</si>
  <si>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</si>
  <si>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</si>
  <si>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</si>
  <si>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平均值</t>
    <phoneticPr fontId="4" type="noConversion"/>
  </si>
  <si>
    <t>单位：万元</t>
    <phoneticPr fontId="3" type="noConversion"/>
  </si>
  <si>
    <t>月份</t>
    <phoneticPr fontId="4" type="noConversion"/>
  </si>
  <si>
    <t>实际值</t>
    <phoneticPr fontId="3" type="noConversion"/>
  </si>
  <si>
    <t>华北</t>
  </si>
  <si>
    <t>华东</t>
  </si>
  <si>
    <t>华南</t>
  </si>
  <si>
    <t>华中</t>
  </si>
  <si>
    <t>港澳台</t>
  </si>
  <si>
    <t>大区</t>
    <phoneticPr fontId="4" type="noConversion"/>
  </si>
  <si>
    <t>华北</t>
    <phoneticPr fontId="3" type="noConversion"/>
  </si>
  <si>
    <t>华东</t>
    <phoneticPr fontId="3" type="noConversion"/>
  </si>
  <si>
    <t>华中</t>
    <phoneticPr fontId="3" type="noConversion"/>
  </si>
  <si>
    <t>港澳台</t>
    <phoneticPr fontId="3" type="noConversion"/>
  </si>
  <si>
    <t>华南</t>
    <phoneticPr fontId="3" type="noConversion"/>
  </si>
  <si>
    <t>点击查看
各大区明细</t>
    <phoneticPr fontId="3" type="noConversion"/>
  </si>
  <si>
    <t>背景色</t>
    <phoneticPr fontId="3" type="noConversion"/>
  </si>
  <si>
    <t>柱形图1</t>
    <phoneticPr fontId="3" type="noConversion"/>
  </si>
  <si>
    <t>柱形图2</t>
    <phoneticPr fontId="3" type="noConversion"/>
  </si>
  <si>
    <t>折线图</t>
    <phoneticPr fontId="3" type="noConversion"/>
  </si>
  <si>
    <t>大区</t>
  </si>
  <si>
    <t>2018年表姐凌祯科技有限公司     大区业绩动态汇报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</si>
</sst>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0.0_);[Red]\(0.0\)"/>
    <numFmt numFmtId="178" formatCode="0_);[Red]\(0\)"/>
  </numFmts>
  <fonts count="23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name val="微软雅黑"/>
      <family val="2"/>
      <charset val="134"/>
    </font>
    <font>
      <sz val="24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 tint="0.14999847407452621"/>
      <name val="微软雅黑"/>
      <family val="2"/>
      <charset val="134"/>
    </font>
    <font>
      <sz val="14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name val="微软雅黑"/>
      <family val="2"/>
      <charset val="134"/>
    </font>
    <font>
      <b/>
      <sz val="18"/>
      <color rgb="FFF7FBF8"/>
      <name val="微软雅黑"/>
      <family val="2"/>
      <charset val="134"/>
    </font>
    <font>
      <sz val="18"/>
      <color rgb="FFF7FBF8"/>
      <name val="微软雅黑"/>
      <family val="2"/>
      <charset val="134"/>
    </font>
    <font>
      <b/>
      <sz val="1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211F"/>
        <bgColor indexed="64"/>
      </patternFill>
    </fill>
    <fill>
      <patternFill patternType="solid">
        <fgColor rgb="FFD05126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F7FBF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177" fontId="2" fillId="0" borderId="0" xfId="1" applyNumberFormat="1" applyFont="1" applyFill="1" applyBorder="1" applyAlignment="1">
      <alignment vertical="center"/>
    </xf>
    <xf numFmtId="177" fontId="6" fillId="0" borderId="1" xfId="2" applyNumberFormat="1" applyFont="1" applyFill="1" applyBorder="1" applyAlignment="1">
      <alignment horizontal="center" vertical="center" wrapText="1"/>
    </xf>
    <xf numFmtId="177" fontId="5" fillId="0" borderId="0" xfId="1" applyNumberFormat="1" applyFont="1" applyFill="1" applyAlignment="1">
      <alignment horizontal="center" vertical="center"/>
    </xf>
    <xf numFmtId="178" fontId="5" fillId="0" borderId="0" xfId="1" applyNumberFormat="1" applyFont="1" applyFill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0" fontId="11" fillId="0" borderId="0" xfId="1" applyFont="1" applyFill="1" applyAlignment="1">
      <alignment horizontal="center" vertical="center"/>
    </xf>
    <xf numFmtId="177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78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177" fontId="16" fillId="0" borderId="0" xfId="1" applyNumberFormat="1" applyFont="1" applyFill="1" applyAlignment="1">
      <alignment horizontal="center" wrapText="1"/>
    </xf>
    <xf numFmtId="177" fontId="11" fillId="0" borderId="0" xfId="1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8" fillId="2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4" borderId="0" xfId="0" applyFont="1" applyFill="1"/>
    <xf numFmtId="0" fontId="12" fillId="5" borderId="1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 shrinkToFit="1"/>
    </xf>
    <xf numFmtId="0" fontId="15" fillId="5" borderId="4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 wrapText="1"/>
    </xf>
    <xf numFmtId="178" fontId="14" fillId="5" borderId="1" xfId="1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center" vertical="center" wrapText="1"/>
    </xf>
    <xf numFmtId="2" fontId="14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178" fontId="9" fillId="5" borderId="1" xfId="1" applyNumberFormat="1" applyFont="1" applyFill="1" applyBorder="1" applyAlignment="1">
      <alignment horizontal="center" vertical="center" wrapText="1"/>
    </xf>
    <xf numFmtId="177" fontId="8" fillId="5" borderId="1" xfId="1" applyNumberFormat="1" applyFont="1" applyFill="1" applyBorder="1" applyAlignment="1">
      <alignment horizontal="center" vertical="center" wrapText="1"/>
    </xf>
    <xf numFmtId="177" fontId="9" fillId="5" borderId="1" xfId="1" applyNumberFormat="1" applyFont="1" applyFill="1" applyBorder="1" applyAlignment="1">
      <alignment horizontal="center" vertical="center" wrapText="1"/>
    </xf>
    <xf numFmtId="178" fontId="6" fillId="5" borderId="1" xfId="2" applyNumberFormat="1" applyFont="1" applyFill="1" applyBorder="1" applyAlignment="1">
      <alignment horizontal="center" vertical="center" wrapText="1"/>
    </xf>
    <xf numFmtId="176" fontId="5" fillId="5" borderId="1" xfId="2" applyNumberFormat="1" applyFont="1" applyFill="1" applyBorder="1" applyAlignment="1">
      <alignment horizontal="center" vertical="center"/>
    </xf>
    <xf numFmtId="0" fontId="21" fillId="5" borderId="4" xfId="1" applyFont="1" applyFill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19" fillId="5" borderId="5" xfId="1" applyFont="1" applyFill="1" applyBorder="1" applyAlignment="1">
      <alignment horizontal="center" vertical="center" shrinkToFit="1"/>
    </xf>
    <xf numFmtId="0" fontId="19" fillId="5" borderId="6" xfId="1" applyFont="1" applyFill="1" applyBorder="1" applyAlignment="1">
      <alignment horizontal="center" vertical="center" shrinkToFit="1"/>
    </xf>
    <xf numFmtId="0" fontId="10" fillId="0" borderId="7" xfId="1" applyFont="1" applyFill="1" applyBorder="1" applyAlignment="1">
      <alignment vertical="center"/>
    </xf>
    <xf numFmtId="0" fontId="10" fillId="5" borderId="8" xfId="1" applyFont="1" applyFill="1" applyBorder="1" applyAlignment="1">
      <alignment vertical="center"/>
    </xf>
    <xf numFmtId="177" fontId="11" fillId="5" borderId="0" xfId="1" applyNumberFormat="1" applyFont="1" applyFill="1" applyBorder="1" applyAlignment="1">
      <alignment horizontal="center" vertical="center"/>
    </xf>
    <xf numFmtId="177" fontId="11" fillId="0" borderId="9" xfId="1" applyNumberFormat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vertical="center"/>
    </xf>
    <xf numFmtId="177" fontId="11" fillId="0" borderId="8" xfId="1" applyNumberFormat="1" applyFont="1" applyFill="1" applyBorder="1" applyAlignment="1">
      <alignment horizontal="center" vertical="center"/>
    </xf>
    <xf numFmtId="177" fontId="11" fillId="0" borderId="10" xfId="1" applyNumberFormat="1" applyFont="1" applyFill="1" applyBorder="1" applyAlignment="1">
      <alignment horizontal="center" vertical="center"/>
    </xf>
    <xf numFmtId="177" fontId="11" fillId="0" borderId="11" xfId="1" applyNumberFormat="1" applyFont="1" applyFill="1" applyBorder="1" applyAlignment="1">
      <alignment horizontal="center" vertical="center"/>
    </xf>
    <xf numFmtId="177" fontId="11" fillId="0" borderId="12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20" fillId="2" borderId="0" xfId="1" applyNumberFormat="1" applyFont="1" applyFill="1" applyBorder="1" applyAlignment="1">
      <alignment horizontal="center" vertical="center"/>
    </xf>
    <xf numFmtId="0" fontId="22" fillId="0" borderId="0" xfId="1" applyFont="1" applyFill="1" applyAlignment="1">
      <alignment horizontal="center" vertical="center"/>
    </xf>
  </cellXfs>
  <cellStyles count="3">
    <cellStyle name="常规" xfId="0" builtinId="0"/>
    <cellStyle name="常规 2" xfId="1" xr:uid="{F72D9F95-BDFA-4F26-8433-991E2EC7079D}"/>
    <cellStyle name="千位分隔 2" xfId="2" xr:uid="{89E5F140-96CD-4B26-8666-F63975CF5636}"/>
  </cellStyles>
  <dxfs count="1">
    <dxf>
      <font>
        <b/>
        <i val="0"/>
        <color rgb="FFF7FBF8"/>
      </font>
      <fill>
        <patternFill patternType="solid">
          <fgColor auto="1"/>
          <bgColor rgb="FF21211F"/>
        </patternFill>
      </fill>
    </dxf>
  </dxfs>
  <tableStyles count="0" defaultTableStyle="TableStyleMedium2" defaultPivotStyle="PivotStyleLight16"/>
  <colors>
    <mruColors>
      <color rgb="FF21211F"/>
      <color rgb="FFF7FBF8"/>
      <color rgb="FFFFA800"/>
      <color rgb="FFD05126"/>
      <color rgb="FFEE452E"/>
      <color rgb="FFF9BF72"/>
      <color rgb="FFE1DA72"/>
      <color rgb="FFE08654"/>
      <color rgb="FF838485"/>
      <color rgb="FF7374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手动复制!$C$3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7-49F1-B4D8-110D7F3B53D7}"/>
              </c:ext>
            </c:extLst>
          </c:dPt>
          <c:cat>
            <c:strRef>
              <c:f>手动复制!$A$4:$A$16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手动复制!$C$4:$C$16</c:f>
              <c:numCache>
                <c:formatCode>0.00</c:formatCode>
                <c:ptCount val="13"/>
                <c:pt idx="0">
                  <c:v>56.868000000000002</c:v>
                </c:pt>
                <c:pt idx="1">
                  <c:v>45.664000000000001</c:v>
                </c:pt>
                <c:pt idx="2">
                  <c:v>40.505000000000003</c:v>
                </c:pt>
                <c:pt idx="3">
                  <c:v>76.888000000000005</c:v>
                </c:pt>
                <c:pt idx="4">
                  <c:v>75.947999999999993</c:v>
                </c:pt>
                <c:pt idx="5">
                  <c:v>68.679000000000002</c:v>
                </c:pt>
                <c:pt idx="6">
                  <c:v>82.802000000000007</c:v>
                </c:pt>
                <c:pt idx="7">
                  <c:v>53.369</c:v>
                </c:pt>
                <c:pt idx="8">
                  <c:v>59.351999999999997</c:v>
                </c:pt>
                <c:pt idx="9">
                  <c:v>37.819000000000003</c:v>
                </c:pt>
                <c:pt idx="10">
                  <c:v>70.478999999999999</c:v>
                </c:pt>
                <c:pt idx="11">
                  <c:v>41.902000000000001</c:v>
                </c:pt>
                <c:pt idx="12">
                  <c:v>59.189583333333339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7-49F1-B4D8-110D7F3B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手动复制!$B$3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手动复制!$A$4:$A$16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手动复制!$B$4:$B$16</c:f>
              <c:numCache>
                <c:formatCode>General</c:formatCode>
                <c:ptCount val="1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7-49F1-B4D8-110D7F3B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VLOOKUP!$C$3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9F-4963-9FA6-B9D461A065A4}"/>
              </c:ext>
            </c:extLst>
          </c:dPt>
          <c:cat>
            <c:strRef>
              <c:f>VLOOKUP!$A$4:$A$16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VLOOKUP!$C$4:$C$16</c:f>
              <c:numCache>
                <c:formatCode>0.00</c:formatCode>
                <c:ptCount val="13"/>
                <c:pt idx="0">
                  <c:v>44.168999999999997</c:v>
                </c:pt>
                <c:pt idx="1">
                  <c:v>83.653000000000006</c:v>
                </c:pt>
                <c:pt idx="2">
                  <c:v>31.937000000000001</c:v>
                </c:pt>
                <c:pt idx="3">
                  <c:v>40.305</c:v>
                </c:pt>
                <c:pt idx="4">
                  <c:v>44.698999999999998</c:v>
                </c:pt>
                <c:pt idx="5">
                  <c:v>47.466000000000001</c:v>
                </c:pt>
                <c:pt idx="6">
                  <c:v>28.928999999999998</c:v>
                </c:pt>
                <c:pt idx="7">
                  <c:v>64.192999999999998</c:v>
                </c:pt>
                <c:pt idx="8">
                  <c:v>53.231000000000002</c:v>
                </c:pt>
                <c:pt idx="9">
                  <c:v>55.08</c:v>
                </c:pt>
                <c:pt idx="10">
                  <c:v>64.703999999999994</c:v>
                </c:pt>
                <c:pt idx="11">
                  <c:v>33.207000000000001</c:v>
                </c:pt>
                <c:pt idx="12">
                  <c:v>49.297750000000001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F-4963-9FA6-B9D461A0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VLOOKUP!$B$3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VLOOKUP!$A$4:$A$16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VLOOKUP!$B$4:$B$16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F-4963-9FA6-B9D461A0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控件!$C$3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32-4A22-9A0D-CE5D1A4199D4}"/>
              </c:ext>
            </c:extLst>
          </c:dPt>
          <c:cat>
            <c:strRef>
              <c:f>控件!$A$4:$A$16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控件!$C$4:$C$16</c:f>
              <c:numCache>
                <c:formatCode>0.00</c:formatCode>
                <c:ptCount val="13"/>
                <c:pt idx="0">
                  <c:v>64.855000000000004</c:v>
                </c:pt>
                <c:pt idx="1">
                  <c:v>33.607999999999997</c:v>
                </c:pt>
                <c:pt idx="2">
                  <c:v>46.649000000000001</c:v>
                </c:pt>
                <c:pt idx="3">
                  <c:v>34.122</c:v>
                </c:pt>
                <c:pt idx="4">
                  <c:v>54.488999999999997</c:v>
                </c:pt>
                <c:pt idx="5">
                  <c:v>54.750999999999998</c:v>
                </c:pt>
                <c:pt idx="6">
                  <c:v>74.248000000000005</c:v>
                </c:pt>
                <c:pt idx="7">
                  <c:v>41.735999999999997</c:v>
                </c:pt>
                <c:pt idx="8">
                  <c:v>75.953999999999994</c:v>
                </c:pt>
                <c:pt idx="9">
                  <c:v>31.875</c:v>
                </c:pt>
                <c:pt idx="10">
                  <c:v>43.569000000000003</c:v>
                </c:pt>
                <c:pt idx="11">
                  <c:v>51.939</c:v>
                </c:pt>
                <c:pt idx="12">
                  <c:v>50.649583333333332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2-4A22-9A0D-CE5D1A41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VLOOKUP!$B$3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VLOOKUP!$A$4:$A$16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VLOOKUP!$B$4:$B$16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2-4A22-9A0D-CE5D1A41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C$2" horiz="1" max="5" min="1" page="10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</xdr:row>
          <xdr:rowOff>19050</xdr:rowOff>
        </xdr:from>
        <xdr:to>
          <xdr:col>9</xdr:col>
          <xdr:colOff>638175</xdr:colOff>
          <xdr:row>1</xdr:row>
          <xdr:rowOff>400050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0</xdr:colOff>
      <xdr:row>2</xdr:row>
      <xdr:rowOff>0</xdr:rowOff>
    </xdr:from>
    <xdr:to>
      <xdr:col>9</xdr:col>
      <xdr:colOff>657224</xdr:colOff>
      <xdr:row>16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256971</xdr:colOff>
      <xdr:row>6</xdr:row>
      <xdr:rowOff>47476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256971</xdr:colOff>
      <xdr:row>14</xdr:row>
      <xdr:rowOff>47476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44780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256971</xdr:colOff>
      <xdr:row>6</xdr:row>
      <xdr:rowOff>47476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10</xdr:col>
      <xdr:colOff>256971</xdr:colOff>
      <xdr:row>14</xdr:row>
      <xdr:rowOff>47476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447800"/>
          <a:ext cx="1628571" cy="1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253-80F5-46A0-9690-75DEB836C929}">
  <dimension ref="A1:P8"/>
  <sheetViews>
    <sheetView showGridLines="0" zoomScaleNormal="100" workbookViewId="0">
      <selection activeCell="B3" sqref="B3:P3"/>
    </sheetView>
  </sheetViews>
  <sheetFormatPr defaultColWidth="9" defaultRowHeight="15"/>
  <cols>
    <col min="1" max="1" width="3.73046875" style="1" customWidth="1"/>
    <col min="2" max="2" width="8.59765625" style="1" customWidth="1"/>
    <col min="3" max="3" width="9.73046875" style="8" customWidth="1"/>
    <col min="4" max="15" width="5.265625" style="7" customWidth="1"/>
    <col min="16" max="16" width="8.59765625" style="7" customWidth="1"/>
    <col min="17" max="16384" width="9" style="1"/>
  </cols>
  <sheetData>
    <row r="1" spans="1:16" ht="39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"/>
      <c r="O1" s="51" t="s">
        <v>16</v>
      </c>
      <c r="P1" s="51"/>
    </row>
    <row r="2" spans="1:16" s="2" customFormat="1" ht="32.25" customHeight="1">
      <c r="A2" s="31" t="s">
        <v>1</v>
      </c>
      <c r="B2" s="31" t="s">
        <v>24</v>
      </c>
      <c r="C2" s="32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J2" s="33" t="s">
        <v>9</v>
      </c>
      <c r="K2" s="33" t="s">
        <v>10</v>
      </c>
      <c r="L2" s="33" t="s">
        <v>11</v>
      </c>
      <c r="M2" s="33" t="s">
        <v>12</v>
      </c>
      <c r="N2" s="33" t="s">
        <v>13</v>
      </c>
      <c r="O2" s="33" t="s">
        <v>14</v>
      </c>
      <c r="P2" s="34" t="s">
        <v>15</v>
      </c>
    </row>
    <row r="3" spans="1:16" ht="32.25" customHeight="1">
      <c r="A3" s="3">
        <v>1</v>
      </c>
      <c r="B3" s="4" t="s">
        <v>19</v>
      </c>
      <c r="C3" s="35">
        <v>55</v>
      </c>
      <c r="D3" s="6">
        <v>56.868000000000002</v>
      </c>
      <c r="E3" s="6">
        <v>45.664000000000001</v>
      </c>
      <c r="F3" s="6">
        <v>40.505000000000003</v>
      </c>
      <c r="G3" s="6">
        <v>76.888000000000005</v>
      </c>
      <c r="H3" s="6">
        <v>75.947999999999993</v>
      </c>
      <c r="I3" s="6">
        <v>68.679000000000002</v>
      </c>
      <c r="J3" s="6">
        <v>82.802000000000007</v>
      </c>
      <c r="K3" s="6">
        <v>53.369</v>
      </c>
      <c r="L3" s="6">
        <v>59.351999999999997</v>
      </c>
      <c r="M3" s="6">
        <v>37.819000000000003</v>
      </c>
      <c r="N3" s="6">
        <v>70.478999999999999</v>
      </c>
      <c r="O3" s="6">
        <v>41.902000000000001</v>
      </c>
      <c r="P3" s="36">
        <f>AVERAGE(D3:O3)</f>
        <v>59.189583333333339</v>
      </c>
    </row>
    <row r="4" spans="1:16" ht="32.25" customHeight="1">
      <c r="A4" s="3">
        <v>2</v>
      </c>
      <c r="B4" s="4" t="s">
        <v>20</v>
      </c>
      <c r="C4" s="35">
        <v>45</v>
      </c>
      <c r="D4" s="6">
        <v>78.802999999999997</v>
      </c>
      <c r="E4" s="6">
        <v>47.328000000000003</v>
      </c>
      <c r="F4" s="6">
        <v>37.265000000000001</v>
      </c>
      <c r="G4" s="6">
        <v>48.63</v>
      </c>
      <c r="H4" s="6">
        <v>62.860999999999997</v>
      </c>
      <c r="I4" s="6">
        <v>41.557000000000002</v>
      </c>
      <c r="J4" s="6">
        <v>40.290999999999997</v>
      </c>
      <c r="K4" s="6">
        <v>48.206000000000003</v>
      </c>
      <c r="L4" s="6">
        <v>67.909000000000006</v>
      </c>
      <c r="M4" s="6">
        <v>46.460999999999999</v>
      </c>
      <c r="N4" s="6">
        <v>64.768000000000001</v>
      </c>
      <c r="O4" s="6">
        <v>35.151000000000003</v>
      </c>
      <c r="P4" s="36">
        <f t="shared" ref="P4:P7" si="0">AVERAGE(D4:O4)</f>
        <v>51.602499999999999</v>
      </c>
    </row>
    <row r="5" spans="1:16" ht="32.25" customHeight="1">
      <c r="A5" s="3">
        <v>3</v>
      </c>
      <c r="B5" s="4" t="s">
        <v>21</v>
      </c>
      <c r="C5" s="35">
        <v>44</v>
      </c>
      <c r="D5" s="6">
        <v>44.168999999999997</v>
      </c>
      <c r="E5" s="6">
        <v>83.653000000000006</v>
      </c>
      <c r="F5" s="6">
        <v>31.937000000000001</v>
      </c>
      <c r="G5" s="6">
        <v>40.305</v>
      </c>
      <c r="H5" s="6">
        <v>44.698999999999998</v>
      </c>
      <c r="I5" s="6">
        <v>47.466000000000001</v>
      </c>
      <c r="J5" s="6">
        <v>28.928999999999998</v>
      </c>
      <c r="K5" s="6">
        <v>64.192999999999998</v>
      </c>
      <c r="L5" s="6">
        <v>53.231000000000002</v>
      </c>
      <c r="M5" s="6">
        <v>55.08</v>
      </c>
      <c r="N5" s="6">
        <v>64.703999999999994</v>
      </c>
      <c r="O5" s="6">
        <v>33.207000000000001</v>
      </c>
      <c r="P5" s="36">
        <f t="shared" si="0"/>
        <v>49.297750000000001</v>
      </c>
    </row>
    <row r="6" spans="1:16" ht="32.25" customHeight="1">
      <c r="A6" s="3">
        <v>4</v>
      </c>
      <c r="B6" s="4" t="s">
        <v>22</v>
      </c>
      <c r="C6" s="35">
        <v>58</v>
      </c>
      <c r="D6" s="6">
        <v>68.841999999999999</v>
      </c>
      <c r="E6" s="6">
        <v>52.195</v>
      </c>
      <c r="F6" s="6">
        <v>70.438999999999993</v>
      </c>
      <c r="G6" s="6">
        <v>59.591999999999999</v>
      </c>
      <c r="H6" s="6">
        <v>51.798000000000002</v>
      </c>
      <c r="I6" s="6">
        <v>65.393000000000001</v>
      </c>
      <c r="J6" s="6">
        <v>52.372999999999998</v>
      </c>
      <c r="K6" s="6">
        <v>46.933999999999997</v>
      </c>
      <c r="L6" s="6">
        <v>59.055</v>
      </c>
      <c r="M6" s="6">
        <v>56.603000000000002</v>
      </c>
      <c r="N6" s="6">
        <v>48.597000000000001</v>
      </c>
      <c r="O6" s="6">
        <v>40.799999999999997</v>
      </c>
      <c r="P6" s="36">
        <f t="shared" si="0"/>
        <v>56.051749999999991</v>
      </c>
    </row>
    <row r="7" spans="1:16" ht="32.25" customHeight="1">
      <c r="A7" s="3">
        <v>5</v>
      </c>
      <c r="B7" s="4" t="s">
        <v>23</v>
      </c>
      <c r="C7" s="35">
        <v>53</v>
      </c>
      <c r="D7" s="6">
        <v>64.855000000000004</v>
      </c>
      <c r="E7" s="6">
        <v>33.607999999999997</v>
      </c>
      <c r="F7" s="6">
        <v>46.649000000000001</v>
      </c>
      <c r="G7" s="6">
        <v>34.122</v>
      </c>
      <c r="H7" s="6">
        <v>54.488999999999997</v>
      </c>
      <c r="I7" s="6">
        <v>54.750999999999998</v>
      </c>
      <c r="J7" s="6">
        <v>74.248000000000005</v>
      </c>
      <c r="K7" s="6">
        <v>41.735999999999997</v>
      </c>
      <c r="L7" s="6">
        <v>75.953999999999994</v>
      </c>
      <c r="M7" s="6">
        <v>31.875</v>
      </c>
      <c r="N7" s="6">
        <v>43.569000000000003</v>
      </c>
      <c r="O7" s="6">
        <v>51.939</v>
      </c>
      <c r="P7" s="36">
        <f t="shared" si="0"/>
        <v>50.649583333333332</v>
      </c>
    </row>
    <row r="8" spans="1:16" ht="32.25" customHeight="1"/>
  </sheetData>
  <mergeCells count="2">
    <mergeCell ref="A1:M1"/>
    <mergeCell ref="O1:P1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E4A6-437A-4826-A4F3-1FE8CDC60CD4}">
  <dimension ref="A1:M16"/>
  <sheetViews>
    <sheetView showGridLines="0" zoomScaleNormal="100" workbookViewId="0">
      <selection activeCell="P1" sqref="P1"/>
    </sheetView>
  </sheetViews>
  <sheetFormatPr defaultColWidth="9" defaultRowHeight="15"/>
  <cols>
    <col min="1" max="1" width="9.73046875" style="15" bestFit="1" customWidth="1"/>
    <col min="2" max="2" width="9.1328125" style="15" customWidth="1"/>
    <col min="3" max="3" width="9.265625" style="14" customWidth="1"/>
    <col min="4" max="4" width="1.265625" style="12" customWidth="1"/>
    <col min="5" max="9" width="13" style="12" customWidth="1"/>
    <col min="10" max="10" width="8.59765625" style="12" customWidth="1"/>
    <col min="11" max="12" width="5.265625" style="12" customWidth="1"/>
    <col min="13" max="13" width="8.59765625" style="12" customWidth="1"/>
    <col min="14" max="16384" width="9" style="15"/>
  </cols>
  <sheetData>
    <row r="1" spans="1:13" ht="39" customHeight="1">
      <c r="A1" s="38"/>
      <c r="B1" s="38"/>
      <c r="C1" s="38"/>
      <c r="D1" s="38"/>
      <c r="E1" s="38"/>
      <c r="F1" s="38"/>
      <c r="G1" s="38"/>
      <c r="H1" s="38"/>
      <c r="I1" s="38"/>
      <c r="J1" s="16"/>
    </row>
    <row r="2" spans="1:13" ht="32.25" customHeight="1">
      <c r="A2" s="24" t="s">
        <v>35</v>
      </c>
      <c r="B2" s="25" t="s">
        <v>22</v>
      </c>
      <c r="C2" s="26"/>
      <c r="D2" s="9"/>
      <c r="E2" s="53" t="str">
        <f>B2&amp;A2</f>
        <v>华中大区</v>
      </c>
      <c r="F2" s="53"/>
      <c r="G2" s="53"/>
      <c r="H2" s="53"/>
      <c r="I2" s="53"/>
      <c r="J2" s="53"/>
      <c r="K2" s="10"/>
      <c r="L2" s="52"/>
      <c r="M2" s="52"/>
    </row>
    <row r="3" spans="1:13" s="13" customFormat="1" ht="20.25" customHeight="1">
      <c r="A3" s="27" t="s">
        <v>17</v>
      </c>
      <c r="B3" s="28" t="s">
        <v>2</v>
      </c>
      <c r="C3" s="28" t="s">
        <v>18</v>
      </c>
      <c r="D3" s="12"/>
      <c r="E3" s="9"/>
      <c r="F3" s="12"/>
      <c r="G3" s="12"/>
      <c r="H3" s="12"/>
      <c r="I3" s="12"/>
      <c r="J3" s="12"/>
      <c r="K3" s="12"/>
      <c r="L3" s="52"/>
      <c r="M3" s="52"/>
    </row>
    <row r="4" spans="1:13" s="13" customFormat="1" ht="20.100000000000001" customHeight="1">
      <c r="A4" s="29" t="s">
        <v>3</v>
      </c>
      <c r="B4" s="27">
        <v>55</v>
      </c>
      <c r="C4" s="30">
        <v>56.868000000000002</v>
      </c>
      <c r="D4" s="12"/>
      <c r="E4" s="9"/>
      <c r="F4" s="12"/>
      <c r="G4" s="12"/>
      <c r="H4" s="12"/>
      <c r="I4" s="12"/>
      <c r="J4" s="12"/>
      <c r="K4" s="12"/>
      <c r="L4" s="52"/>
      <c r="M4" s="52"/>
    </row>
    <row r="5" spans="1:13" ht="20.100000000000001" customHeight="1">
      <c r="A5" s="29" t="s">
        <v>4</v>
      </c>
      <c r="B5" s="27">
        <v>55</v>
      </c>
      <c r="C5" s="30">
        <v>45.664000000000001</v>
      </c>
      <c r="E5" s="9"/>
      <c r="L5" s="52"/>
      <c r="M5" s="52"/>
    </row>
    <row r="6" spans="1:13" ht="20.100000000000001" customHeight="1">
      <c r="A6" s="29" t="s">
        <v>5</v>
      </c>
      <c r="B6" s="27">
        <v>55</v>
      </c>
      <c r="C6" s="30">
        <v>40.505000000000003</v>
      </c>
      <c r="L6" s="52"/>
      <c r="M6" s="52"/>
    </row>
    <row r="7" spans="1:13" ht="20.100000000000001" customHeight="1">
      <c r="A7" s="29" t="s">
        <v>6</v>
      </c>
      <c r="B7" s="27">
        <v>55</v>
      </c>
      <c r="C7" s="30">
        <v>76.888000000000005</v>
      </c>
      <c r="L7" s="52"/>
      <c r="M7" s="52"/>
    </row>
    <row r="8" spans="1:13" ht="20.100000000000001" customHeight="1">
      <c r="A8" s="29" t="s">
        <v>7</v>
      </c>
      <c r="B8" s="27">
        <v>55</v>
      </c>
      <c r="C8" s="30">
        <v>75.947999999999993</v>
      </c>
    </row>
    <row r="9" spans="1:13" ht="20.100000000000001" customHeight="1">
      <c r="A9" s="29" t="s">
        <v>8</v>
      </c>
      <c r="B9" s="27">
        <v>55</v>
      </c>
      <c r="C9" s="30">
        <v>68.679000000000002</v>
      </c>
    </row>
    <row r="10" spans="1:13" ht="20.100000000000001" customHeight="1">
      <c r="A10" s="29" t="s">
        <v>9</v>
      </c>
      <c r="B10" s="27">
        <v>55</v>
      </c>
      <c r="C10" s="30">
        <v>82.802000000000007</v>
      </c>
    </row>
    <row r="11" spans="1:13" ht="20.100000000000001" customHeight="1">
      <c r="A11" s="29" t="s">
        <v>10</v>
      </c>
      <c r="B11" s="27">
        <v>55</v>
      </c>
      <c r="C11" s="30">
        <v>53.369</v>
      </c>
    </row>
    <row r="12" spans="1:13" ht="20.100000000000001" customHeight="1">
      <c r="A12" s="29" t="s">
        <v>11</v>
      </c>
      <c r="B12" s="27">
        <v>55</v>
      </c>
      <c r="C12" s="30">
        <v>59.351999999999997</v>
      </c>
    </row>
    <row r="13" spans="1:13" ht="20.100000000000001" customHeight="1">
      <c r="A13" s="29" t="s">
        <v>12</v>
      </c>
      <c r="B13" s="27">
        <v>55</v>
      </c>
      <c r="C13" s="30">
        <v>37.819000000000003</v>
      </c>
    </row>
    <row r="14" spans="1:13" ht="20.100000000000001" customHeight="1">
      <c r="A14" s="29" t="s">
        <v>13</v>
      </c>
      <c r="B14" s="27">
        <v>55</v>
      </c>
      <c r="C14" s="30">
        <v>70.478999999999999</v>
      </c>
    </row>
    <row r="15" spans="1:13" ht="20.100000000000001" customHeight="1">
      <c r="A15" s="29" t="s">
        <v>14</v>
      </c>
      <c r="B15" s="27">
        <v>55</v>
      </c>
      <c r="C15" s="30">
        <v>41.902000000000001</v>
      </c>
    </row>
    <row r="16" spans="1:13" ht="20.100000000000001" customHeight="1">
      <c r="A16" s="29" t="s">
        <v>15</v>
      </c>
      <c r="B16" s="27">
        <v>55</v>
      </c>
      <c r="C16" s="30">
        <v>59.189583333333339</v>
      </c>
    </row>
  </sheetData>
  <mergeCells count="7">
    <mergeCell ref="L6:M6"/>
    <mergeCell ref="L7:M7"/>
    <mergeCell ref="E2:J2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7A12E-BA9C-4BF8-914E-4469D3FA68F1}">
          <x14:formula1>
            <xm:f>营业收入统计!$B$3:$B$7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FEFE-D026-421B-A365-CA2631BB6BA0}">
  <dimension ref="A1:M16"/>
  <sheetViews>
    <sheetView showGridLines="0" tabSelected="1" zoomScaleNormal="100" workbookViewId="0">
      <selection activeCell="E2" sqref="E2:J2"/>
    </sheetView>
  </sheetViews>
  <sheetFormatPr defaultColWidth="9" defaultRowHeight="15"/>
  <cols>
    <col min="1" max="1" width="9.73046875" style="15" bestFit="1" customWidth="1"/>
    <col min="2" max="2" width="9.1328125" style="15" customWidth="1"/>
    <col min="3" max="3" width="9.265625" style="14" customWidth="1"/>
    <col min="4" max="4" width="1.265625" style="12" customWidth="1"/>
    <col min="5" max="9" width="13" style="12" customWidth="1"/>
    <col min="10" max="10" width="8.59765625" style="12" customWidth="1"/>
    <col min="11" max="12" width="5.265625" style="12" customWidth="1"/>
    <col min="13" max="13" width="8.59765625" style="12" customWidth="1"/>
    <col min="14" max="16384" width="9" style="11"/>
  </cols>
  <sheetData>
    <row r="1" spans="1:13" ht="39" customHeight="1">
      <c r="A1" s="38"/>
      <c r="B1" s="38"/>
      <c r="C1" s="38"/>
      <c r="D1" s="38"/>
      <c r="E1" s="38"/>
      <c r="F1" s="38"/>
      <c r="G1" s="38"/>
      <c r="H1" s="38"/>
      <c r="I1" s="38"/>
      <c r="J1" s="16"/>
    </row>
    <row r="2" spans="1:13" ht="32.25" customHeight="1">
      <c r="A2" s="24" t="s">
        <v>35</v>
      </c>
      <c r="B2" s="25" t="s">
        <v>21</v>
      </c>
      <c r="C2" s="37">
        <v>1</v>
      </c>
      <c r="D2" s="9"/>
      <c r="E2" s="53" t="str">
        <f>B2&amp;A2</f>
        <v>华南大区</v>
      </c>
      <c r="F2" s="53"/>
      <c r="G2" s="53"/>
      <c r="H2" s="53"/>
      <c r="I2" s="53"/>
      <c r="J2" s="53"/>
      <c r="K2" s="10"/>
      <c r="L2" s="52"/>
      <c r="M2" s="52"/>
    </row>
    <row r="3" spans="1:13" s="13" customFormat="1" ht="20.25" customHeight="1">
      <c r="A3" s="27" t="s">
        <v>17</v>
      </c>
      <c r="B3" s="28" t="s">
        <v>2</v>
      </c>
      <c r="C3" s="28" t="s">
        <v>18</v>
      </c>
      <c r="D3" s="12"/>
      <c r="E3" s="9"/>
      <c r="F3" s="12"/>
      <c r="G3" s="12"/>
      <c r="H3" s="12"/>
      <c r="I3" s="12"/>
      <c r="J3" s="12"/>
      <c r="K3" s="12"/>
      <c r="L3" s="52"/>
      <c r="M3" s="52"/>
    </row>
    <row r="4" spans="1:13" s="13" customFormat="1" ht="20.100000000000001" customHeight="1">
      <c r="A4" s="29" t="s">
        <v>3</v>
      </c>
      <c r="B4" s="27">
        <f>VLOOKUP($B$2,营业收入统计!$B$2:$P$7,2,0)</f>
        <v>44</v>
      </c>
      <c r="C4" s="30">
        <f>VLOOKUP($B$2,营业收入统计!$B$2:$P$7,ROW(A3),0)</f>
        <v>44.168999999999997</v>
      </c>
      <c r="D4" s="12"/>
      <c r="E4" s="9"/>
      <c r="F4" s="12"/>
      <c r="G4" s="12"/>
      <c r="H4" s="12"/>
      <c r="I4" s="12"/>
      <c r="J4" s="12"/>
      <c r="K4" s="12"/>
      <c r="L4" s="52"/>
      <c r="M4" s="52"/>
    </row>
    <row r="5" spans="1:13" ht="20.100000000000001" customHeight="1">
      <c r="A5" s="29" t="s">
        <v>4</v>
      </c>
      <c r="B5" s="27">
        <f>VLOOKUP($B$2,营业收入统计!$B$2:$P$7,2,0)</f>
        <v>44</v>
      </c>
      <c r="C5" s="30">
        <f>VLOOKUP($B$2,营业收入统计!$B$2:$P$7,ROW(A4),0)</f>
        <v>83.653000000000006</v>
      </c>
      <c r="E5" s="9"/>
      <c r="L5" s="52"/>
      <c r="M5" s="52"/>
    </row>
    <row r="6" spans="1:13" ht="20.100000000000001" customHeight="1">
      <c r="A6" s="29" t="s">
        <v>5</v>
      </c>
      <c r="B6" s="27">
        <f>VLOOKUP($B$2,营业收入统计!$B$2:$P$7,2,0)</f>
        <v>44</v>
      </c>
      <c r="C6" s="30">
        <f>VLOOKUP($B$2,营业收入统计!$B$2:$P$7,ROW(A5),0)</f>
        <v>31.937000000000001</v>
      </c>
      <c r="L6" s="52"/>
      <c r="M6" s="52"/>
    </row>
    <row r="7" spans="1:13" ht="20.100000000000001" customHeight="1">
      <c r="A7" s="29" t="s">
        <v>6</v>
      </c>
      <c r="B7" s="27">
        <f>VLOOKUP($B$2,营业收入统计!$B$2:$P$7,2,0)</f>
        <v>44</v>
      </c>
      <c r="C7" s="30">
        <f>VLOOKUP($B$2,营业收入统计!$B$2:$P$7,ROW(A6),0)</f>
        <v>40.305</v>
      </c>
      <c r="L7" s="52"/>
      <c r="M7" s="52"/>
    </row>
    <row r="8" spans="1:13" ht="20.100000000000001" customHeight="1">
      <c r="A8" s="29" t="s">
        <v>7</v>
      </c>
      <c r="B8" s="27">
        <f>VLOOKUP($B$2,营业收入统计!$B$2:$P$7,2,0)</f>
        <v>44</v>
      </c>
      <c r="C8" s="30">
        <f>VLOOKUP($B$2,营业收入统计!$B$2:$P$7,ROW(A7),0)</f>
        <v>44.698999999999998</v>
      </c>
    </row>
    <row r="9" spans="1:13" ht="20.100000000000001" customHeight="1">
      <c r="A9" s="29" t="s">
        <v>8</v>
      </c>
      <c r="B9" s="27">
        <f>VLOOKUP($B$2,营业收入统计!$B$2:$P$7,2,0)</f>
        <v>44</v>
      </c>
      <c r="C9" s="30">
        <f>VLOOKUP($B$2,营业收入统计!$B$2:$P$7,ROW(A8),0)</f>
        <v>47.466000000000001</v>
      </c>
    </row>
    <row r="10" spans="1:13" ht="20.100000000000001" customHeight="1">
      <c r="A10" s="29" t="s">
        <v>9</v>
      </c>
      <c r="B10" s="27">
        <f>VLOOKUP($B$2,营业收入统计!$B$2:$P$7,2,0)</f>
        <v>44</v>
      </c>
      <c r="C10" s="30">
        <f>VLOOKUP($B$2,营业收入统计!$B$2:$P$7,ROW(A9),0)</f>
        <v>28.928999999999998</v>
      </c>
    </row>
    <row r="11" spans="1:13" ht="20.100000000000001" customHeight="1">
      <c r="A11" s="29" t="s">
        <v>10</v>
      </c>
      <c r="B11" s="27">
        <f>VLOOKUP($B$2,营业收入统计!$B$2:$P$7,2,0)</f>
        <v>44</v>
      </c>
      <c r="C11" s="30">
        <f>VLOOKUP($B$2,营业收入统计!$B$2:$P$7,ROW(A10),0)</f>
        <v>64.192999999999998</v>
      </c>
    </row>
    <row r="12" spans="1:13" ht="20.100000000000001" customHeight="1">
      <c r="A12" s="29" t="s">
        <v>11</v>
      </c>
      <c r="B12" s="27">
        <f>VLOOKUP($B$2,营业收入统计!$B$2:$P$7,2,0)</f>
        <v>44</v>
      </c>
      <c r="C12" s="30">
        <f>VLOOKUP($B$2,营业收入统计!$B$2:$P$7,ROW(A11),0)</f>
        <v>53.231000000000002</v>
      </c>
    </row>
    <row r="13" spans="1:13" ht="20.100000000000001" customHeight="1">
      <c r="A13" s="29" t="s">
        <v>12</v>
      </c>
      <c r="B13" s="27">
        <f>VLOOKUP($B$2,营业收入统计!$B$2:$P$7,2,0)</f>
        <v>44</v>
      </c>
      <c r="C13" s="30">
        <f>VLOOKUP($B$2,营业收入统计!$B$2:$P$7,ROW(A12),0)</f>
        <v>55.08</v>
      </c>
    </row>
    <row r="14" spans="1:13" ht="20.100000000000001" customHeight="1">
      <c r="A14" s="29" t="s">
        <v>13</v>
      </c>
      <c r="B14" s="27">
        <f>VLOOKUP($B$2,营业收入统计!$B$2:$P$7,2,0)</f>
        <v>44</v>
      </c>
      <c r="C14" s="30">
        <f>VLOOKUP($B$2,营业收入统计!$B$2:$P$7,ROW(A13),0)</f>
        <v>64.703999999999994</v>
      </c>
    </row>
    <row r="15" spans="1:13" ht="20.100000000000001" customHeight="1">
      <c r="A15" s="29" t="s">
        <v>14</v>
      </c>
      <c r="B15" s="27">
        <f>VLOOKUP($B$2,营业收入统计!$B$2:$P$7,2,0)</f>
        <v>44</v>
      </c>
      <c r="C15" s="30">
        <f>VLOOKUP($B$2,营业收入统计!$B$2:$P$7,ROW(A14),0)</f>
        <v>33.207000000000001</v>
      </c>
    </row>
    <row r="16" spans="1:13" ht="20.100000000000001" customHeight="1">
      <c r="A16" s="29" t="s">
        <v>15</v>
      </c>
      <c r="B16" s="27">
        <f>VLOOKUP($B$2,营业收入统计!$B$2:$P$7,2,0)</f>
        <v>44</v>
      </c>
      <c r="C16" s="30">
        <f>VLOOKUP($B$2,营业收入统计!$B$2:$P$7,ROW(A15),0)</f>
        <v>49.297750000000001</v>
      </c>
    </row>
  </sheetData>
  <mergeCells count="7">
    <mergeCell ref="E2:J2"/>
    <mergeCell ref="L7:M7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A46DA7-7DE3-4836-BA99-44DE024DC393}">
          <x14:formula1>
            <xm:f>营业收入统计!$B$3:$B$7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E6D2-7166-484A-90D7-5E4863187975}">
  <dimension ref="A1:M16"/>
  <sheetViews>
    <sheetView showGridLines="0" zoomScaleNormal="100" workbookViewId="0">
      <selection activeCell="I2" sqref="I2"/>
    </sheetView>
  </sheetViews>
  <sheetFormatPr defaultColWidth="9" defaultRowHeight="15"/>
  <cols>
    <col min="1" max="1" width="9.73046875" style="11" bestFit="1" customWidth="1"/>
    <col min="2" max="2" width="9.1328125" style="11" customWidth="1"/>
    <col min="3" max="3" width="9.265625" style="14" customWidth="1"/>
    <col min="4" max="4" width="1.265625" style="12" customWidth="1"/>
    <col min="5" max="9" width="13" style="12" customWidth="1"/>
    <col min="10" max="10" width="8.59765625" style="12" customWidth="1"/>
    <col min="11" max="12" width="5.265625" style="12" customWidth="1"/>
    <col min="13" max="13" width="8.59765625" style="12" customWidth="1"/>
    <col min="14" max="16384" width="9" style="11"/>
  </cols>
  <sheetData>
    <row r="1" spans="1:13" ht="39" customHeight="1" thickBot="1">
      <c r="A1" s="54" t="s">
        <v>36</v>
      </c>
      <c r="B1" s="54"/>
      <c r="C1" s="54"/>
      <c r="D1" s="54"/>
      <c r="E1" s="54"/>
      <c r="F1" s="54"/>
      <c r="G1" s="54"/>
      <c r="H1" s="54"/>
      <c r="I1" s="54"/>
      <c r="J1" s="16" t="s">
        <v>30</v>
      </c>
    </row>
    <row r="2" spans="1:13" ht="32.25" customHeight="1">
      <c r="A2" s="24" t="s">
        <v>35</v>
      </c>
      <c r="B2" s="25" t="str">
        <f>VLOOKUP($C$2,营业收入统计!$A$2:$P$7,2,0)</f>
        <v>港澳台</v>
      </c>
      <c r="C2" s="37">
        <v>5</v>
      </c>
      <c r="D2" s="9"/>
      <c r="E2" s="39" t="s">
        <v>25</v>
      </c>
      <c r="F2" s="40" t="s">
        <v>26</v>
      </c>
      <c r="G2" s="40" t="s">
        <v>29</v>
      </c>
      <c r="H2" s="40" t="s">
        <v>27</v>
      </c>
      <c r="I2" s="40" t="s">
        <v>28</v>
      </c>
      <c r="J2" s="41"/>
      <c r="K2" s="10"/>
      <c r="L2" s="52"/>
      <c r="M2" s="52"/>
    </row>
    <row r="3" spans="1:13" s="13" customFormat="1" ht="20.25" customHeight="1">
      <c r="A3" s="27" t="s">
        <v>17</v>
      </c>
      <c r="B3" s="28" t="s">
        <v>2</v>
      </c>
      <c r="C3" s="28" t="s">
        <v>18</v>
      </c>
      <c r="D3" s="12"/>
      <c r="E3" s="42"/>
      <c r="F3" s="43"/>
      <c r="G3" s="43"/>
      <c r="H3" s="43"/>
      <c r="I3" s="43"/>
      <c r="J3" s="44"/>
      <c r="K3" s="12"/>
      <c r="L3" s="52"/>
      <c r="M3" s="52"/>
    </row>
    <row r="4" spans="1:13" s="13" customFormat="1" ht="20.100000000000001" customHeight="1">
      <c r="A4" s="29" t="s">
        <v>3</v>
      </c>
      <c r="B4" s="27">
        <f>VLOOKUP($C$2,营业收入统计!$A$2:$P$7,3,0)</f>
        <v>53</v>
      </c>
      <c r="C4" s="30">
        <f>VLOOKUP($C$2,营业收入统计!$A$2:$P$7,ROW(A4),0)</f>
        <v>64.855000000000004</v>
      </c>
      <c r="D4" s="12"/>
      <c r="E4" s="45"/>
      <c r="F4" s="17"/>
      <c r="G4" s="17"/>
      <c r="H4" s="17"/>
      <c r="I4" s="17"/>
      <c r="J4" s="44"/>
      <c r="K4" s="12"/>
      <c r="L4" s="52"/>
      <c r="M4" s="52"/>
    </row>
    <row r="5" spans="1:13" ht="20.100000000000001" customHeight="1">
      <c r="A5" s="29" t="s">
        <v>4</v>
      </c>
      <c r="B5" s="27">
        <f>VLOOKUP($C$2,营业收入统计!$A$2:$P$7,3,0)</f>
        <v>53</v>
      </c>
      <c r="C5" s="30">
        <f>VLOOKUP($C$2,营业收入统计!$A$2:$P$7,ROW(A5),0)</f>
        <v>33.607999999999997</v>
      </c>
      <c r="E5" s="45"/>
      <c r="F5" s="17"/>
      <c r="G5" s="17"/>
      <c r="H5" s="17"/>
      <c r="I5" s="17"/>
      <c r="J5" s="44"/>
      <c r="L5" s="52"/>
      <c r="M5" s="52"/>
    </row>
    <row r="6" spans="1:13" ht="20.100000000000001" customHeight="1">
      <c r="A6" s="29" t="s">
        <v>5</v>
      </c>
      <c r="B6" s="27">
        <f>VLOOKUP($C$2,营业收入统计!$A$2:$P$7,3,0)</f>
        <v>53</v>
      </c>
      <c r="C6" s="30">
        <f>VLOOKUP($C$2,营业收入统计!$A$2:$P$7,ROW(A6),0)</f>
        <v>46.649000000000001</v>
      </c>
      <c r="E6" s="46"/>
      <c r="F6" s="17"/>
      <c r="G6" s="17"/>
      <c r="H6" s="17"/>
      <c r="I6" s="17"/>
      <c r="J6" s="44"/>
      <c r="L6" s="52"/>
      <c r="M6" s="52"/>
    </row>
    <row r="7" spans="1:13" ht="20.100000000000001" customHeight="1">
      <c r="A7" s="29" t="s">
        <v>6</v>
      </c>
      <c r="B7" s="27">
        <f>VLOOKUP($C$2,营业收入统计!$A$2:$P$7,3,0)</f>
        <v>53</v>
      </c>
      <c r="C7" s="30">
        <f>VLOOKUP($C$2,营业收入统计!$A$2:$P$7,ROW(A7),0)</f>
        <v>34.122</v>
      </c>
      <c r="E7" s="46"/>
      <c r="F7" s="17"/>
      <c r="G7" s="17"/>
      <c r="H7" s="17"/>
      <c r="I7" s="17"/>
      <c r="J7" s="44"/>
      <c r="L7" s="52"/>
      <c r="M7" s="52"/>
    </row>
    <row r="8" spans="1:13" ht="20.100000000000001" customHeight="1">
      <c r="A8" s="29" t="s">
        <v>7</v>
      </c>
      <c r="B8" s="27">
        <f>VLOOKUP($C$2,营业收入统计!$A$2:$P$7,3,0)</f>
        <v>53</v>
      </c>
      <c r="C8" s="30">
        <f>VLOOKUP($C$2,营业收入统计!$A$2:$P$7,ROW(A8),0)</f>
        <v>54.488999999999997</v>
      </c>
      <c r="E8" s="46"/>
      <c r="F8" s="17"/>
      <c r="G8" s="17"/>
      <c r="H8" s="17"/>
      <c r="I8" s="17"/>
      <c r="J8" s="44"/>
    </row>
    <row r="9" spans="1:13" ht="20.100000000000001" customHeight="1">
      <c r="A9" s="29" t="s">
        <v>8</v>
      </c>
      <c r="B9" s="27">
        <f>VLOOKUP($C$2,营业收入统计!$A$2:$P$7,3,0)</f>
        <v>53</v>
      </c>
      <c r="C9" s="30">
        <f>VLOOKUP($C$2,营业收入统计!$A$2:$P$7,ROW(A9),0)</f>
        <v>54.750999999999998</v>
      </c>
      <c r="E9" s="46"/>
      <c r="F9" s="17"/>
      <c r="G9" s="17"/>
      <c r="H9" s="17"/>
      <c r="I9" s="17"/>
      <c r="J9" s="44"/>
    </row>
    <row r="10" spans="1:13" ht="20.100000000000001" customHeight="1">
      <c r="A10" s="29" t="s">
        <v>9</v>
      </c>
      <c r="B10" s="27">
        <f>VLOOKUP($C$2,营业收入统计!$A$2:$P$7,3,0)</f>
        <v>53</v>
      </c>
      <c r="C10" s="30">
        <f>VLOOKUP($C$2,营业收入统计!$A$2:$P$7,ROW(A10),0)</f>
        <v>74.248000000000005</v>
      </c>
      <c r="E10" s="46"/>
      <c r="F10" s="17"/>
      <c r="G10" s="17"/>
      <c r="H10" s="17"/>
      <c r="I10" s="17"/>
      <c r="J10" s="44"/>
    </row>
    <row r="11" spans="1:13" ht="20.100000000000001" customHeight="1">
      <c r="A11" s="29" t="s">
        <v>10</v>
      </c>
      <c r="B11" s="27">
        <f>VLOOKUP($C$2,营业收入统计!$A$2:$P$7,3,0)</f>
        <v>53</v>
      </c>
      <c r="C11" s="30">
        <f>VLOOKUP($C$2,营业收入统计!$A$2:$P$7,ROW(A11),0)</f>
        <v>41.735999999999997</v>
      </c>
      <c r="E11" s="46"/>
      <c r="F11" s="17"/>
      <c r="G11" s="17"/>
      <c r="H11" s="17"/>
      <c r="I11" s="17"/>
      <c r="J11" s="44"/>
    </row>
    <row r="12" spans="1:13" ht="20.100000000000001" customHeight="1">
      <c r="A12" s="29" t="s">
        <v>11</v>
      </c>
      <c r="B12" s="27">
        <f>VLOOKUP($C$2,营业收入统计!$A$2:$P$7,3,0)</f>
        <v>53</v>
      </c>
      <c r="C12" s="30">
        <f>VLOOKUP($C$2,营业收入统计!$A$2:$P$7,ROW(A12),0)</f>
        <v>75.953999999999994</v>
      </c>
      <c r="E12" s="46"/>
      <c r="F12" s="17"/>
      <c r="G12" s="17"/>
      <c r="H12" s="17"/>
      <c r="I12" s="17"/>
      <c r="J12" s="44"/>
    </row>
    <row r="13" spans="1:13" ht="20.100000000000001" customHeight="1">
      <c r="A13" s="29" t="s">
        <v>12</v>
      </c>
      <c r="B13" s="27">
        <f>VLOOKUP($C$2,营业收入统计!$A$2:$P$7,3,0)</f>
        <v>53</v>
      </c>
      <c r="C13" s="30">
        <f>VLOOKUP($C$2,营业收入统计!$A$2:$P$7,ROW(A13),0)</f>
        <v>31.875</v>
      </c>
      <c r="E13" s="46"/>
      <c r="F13" s="17"/>
      <c r="G13" s="17"/>
      <c r="H13" s="17"/>
      <c r="I13" s="17"/>
      <c r="J13" s="44"/>
    </row>
    <row r="14" spans="1:13" ht="20.100000000000001" customHeight="1">
      <c r="A14" s="29" t="s">
        <v>13</v>
      </c>
      <c r="B14" s="27">
        <f>VLOOKUP($C$2,营业收入统计!$A$2:$P$7,3,0)</f>
        <v>53</v>
      </c>
      <c r="C14" s="30">
        <f>VLOOKUP($C$2,营业收入统计!$A$2:$P$7,ROW(A14),0)</f>
        <v>43.569000000000003</v>
      </c>
      <c r="E14" s="46"/>
      <c r="F14" s="17"/>
      <c r="G14" s="17"/>
      <c r="H14" s="17"/>
      <c r="I14" s="17"/>
      <c r="J14" s="44"/>
    </row>
    <row r="15" spans="1:13" ht="20.100000000000001" customHeight="1">
      <c r="A15" s="29" t="s">
        <v>14</v>
      </c>
      <c r="B15" s="27">
        <f>VLOOKUP($C$2,营业收入统计!$A$2:$P$7,3,0)</f>
        <v>53</v>
      </c>
      <c r="C15" s="30">
        <f>VLOOKUP($C$2,营业收入统计!$A$2:$P$7,ROW(A15),0)</f>
        <v>51.939</v>
      </c>
      <c r="E15" s="46"/>
      <c r="F15" s="17"/>
      <c r="G15" s="17"/>
      <c r="H15" s="17"/>
      <c r="I15" s="17"/>
      <c r="J15" s="44"/>
    </row>
    <row r="16" spans="1:13" ht="20.100000000000001" customHeight="1" thickBot="1">
      <c r="A16" s="29" t="s">
        <v>15</v>
      </c>
      <c r="B16" s="27">
        <f>VLOOKUP($C$2,营业收入统计!$A$2:$P$7,3,0)</f>
        <v>53</v>
      </c>
      <c r="C16" s="30">
        <f>VLOOKUP($C$2,营业收入统计!$A$2:$P$7,ROW(A16),0)</f>
        <v>50.649583333333332</v>
      </c>
      <c r="E16" s="47"/>
      <c r="F16" s="48"/>
      <c r="G16" s="48"/>
      <c r="H16" s="48"/>
      <c r="I16" s="48"/>
      <c r="J16" s="49"/>
    </row>
  </sheetData>
  <mergeCells count="7">
    <mergeCell ref="L7:M7"/>
    <mergeCell ref="A1:I1"/>
    <mergeCell ref="L2:M2"/>
    <mergeCell ref="L3:M3"/>
    <mergeCell ref="L4:M4"/>
    <mergeCell ref="L5:M5"/>
    <mergeCell ref="L6:M6"/>
  </mergeCells>
  <phoneticPr fontId="3" type="noConversion"/>
  <conditionalFormatting sqref="E2:I2">
    <cfRule type="cellIs" dxfId="0" priority="1" operator="equal">
      <formula>$B$2</formula>
    </cfRule>
  </conditionalFormatting>
  <pageMargins left="0.7" right="0.7" top="0.75" bottom="0.75" header="0.3" footer="0.3"/>
  <pageSetup paperSize="9" orientation="portrait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autoPict="0">
                <anchor moveWithCells="1">
                  <from>
                    <xdr:col>9</xdr:col>
                    <xdr:colOff>19050</xdr:colOff>
                    <xdr:row>1</xdr:row>
                    <xdr:rowOff>19050</xdr:rowOff>
                  </from>
                  <to>
                    <xdr:col>9</xdr:col>
                    <xdr:colOff>638175</xdr:colOff>
                    <xdr:row>1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627F-5EA1-4C98-93AF-2D87E793B1EB}">
  <dimension ref="A1:I16"/>
  <sheetViews>
    <sheetView showGridLines="0" workbookViewId="0">
      <selection activeCell="F3" sqref="F3"/>
    </sheetView>
  </sheetViews>
  <sheetFormatPr defaultRowHeight="13.9"/>
  <sheetData>
    <row r="1" spans="1:9" ht="15.75">
      <c r="A1" s="19" t="s">
        <v>31</v>
      </c>
      <c r="B1" s="20"/>
      <c r="C1" s="19"/>
      <c r="D1" s="19"/>
      <c r="E1" s="19"/>
      <c r="F1" s="19"/>
      <c r="G1" s="19" t="s">
        <v>34</v>
      </c>
      <c r="H1" s="21"/>
      <c r="I1" s="18"/>
    </row>
    <row r="2" spans="1:9" ht="15.75">
      <c r="A2" s="19"/>
      <c r="B2" s="20"/>
      <c r="C2" s="19"/>
      <c r="D2" s="19"/>
      <c r="E2" s="19"/>
      <c r="F2" s="19"/>
      <c r="G2" s="19"/>
      <c r="H2" s="21"/>
    </row>
    <row r="3" spans="1:9" ht="15.75">
      <c r="A3" s="19"/>
      <c r="B3" s="20"/>
      <c r="C3" s="19"/>
      <c r="D3" s="19"/>
      <c r="E3" s="19"/>
      <c r="F3" s="19"/>
      <c r="G3" s="19"/>
      <c r="H3" s="21"/>
    </row>
    <row r="4" spans="1:9" ht="15.75">
      <c r="A4" s="19"/>
      <c r="B4" s="20"/>
      <c r="C4" s="19"/>
      <c r="D4" s="19"/>
      <c r="E4" s="19"/>
      <c r="F4" s="19"/>
      <c r="G4" s="19"/>
      <c r="H4" s="21"/>
    </row>
    <row r="5" spans="1:9" ht="15.75">
      <c r="A5" s="19"/>
      <c r="B5" s="20"/>
      <c r="C5" s="19"/>
      <c r="D5" s="19"/>
      <c r="E5" s="19"/>
      <c r="F5" s="19"/>
      <c r="G5" s="19"/>
      <c r="H5" s="21"/>
    </row>
    <row r="6" spans="1:9" ht="15.75">
      <c r="A6" s="19"/>
      <c r="B6" s="20"/>
      <c r="C6" s="19"/>
      <c r="D6" s="19"/>
      <c r="E6" s="19"/>
      <c r="F6" s="19"/>
      <c r="G6" s="19"/>
      <c r="H6" s="21"/>
    </row>
    <row r="7" spans="1:9" ht="15.75">
      <c r="A7" s="19"/>
      <c r="B7" s="19"/>
      <c r="C7" s="19"/>
      <c r="D7" s="19"/>
      <c r="E7" s="19"/>
      <c r="F7" s="19"/>
      <c r="G7" s="19"/>
      <c r="H7" s="19"/>
    </row>
    <row r="8" spans="1:9" ht="15.75">
      <c r="A8" s="19"/>
      <c r="B8" s="19"/>
      <c r="C8" s="19"/>
      <c r="D8" s="19"/>
      <c r="E8" s="19"/>
      <c r="F8" s="19"/>
      <c r="G8" s="19"/>
      <c r="H8" s="19"/>
    </row>
    <row r="9" spans="1:9" ht="15.75">
      <c r="A9" s="19" t="s">
        <v>32</v>
      </c>
      <c r="B9" s="22"/>
      <c r="C9" s="19"/>
      <c r="D9" s="19"/>
      <c r="E9" s="19"/>
      <c r="F9" s="19"/>
      <c r="G9" s="19" t="s">
        <v>33</v>
      </c>
      <c r="H9" s="23"/>
    </row>
    <row r="10" spans="1:9" ht="15.75">
      <c r="A10" s="19"/>
      <c r="B10" s="22"/>
      <c r="C10" s="19"/>
      <c r="D10" s="19"/>
      <c r="E10" s="19"/>
      <c r="F10" s="19"/>
      <c r="G10" s="19"/>
      <c r="H10" s="23"/>
    </row>
    <row r="11" spans="1:9" ht="15.75">
      <c r="A11" s="19"/>
      <c r="B11" s="22"/>
      <c r="C11" s="19"/>
      <c r="D11" s="19"/>
      <c r="E11" s="19"/>
      <c r="F11" s="19"/>
      <c r="G11" s="19"/>
      <c r="H11" s="23"/>
    </row>
    <row r="12" spans="1:9" ht="15.75">
      <c r="A12" s="19"/>
      <c r="B12" s="22"/>
      <c r="C12" s="19"/>
      <c r="D12" s="19"/>
      <c r="E12" s="19"/>
      <c r="F12" s="19"/>
      <c r="G12" s="19"/>
      <c r="H12" s="23"/>
    </row>
    <row r="13" spans="1:9" ht="15.75">
      <c r="A13" s="19"/>
      <c r="B13" s="22"/>
      <c r="C13" s="19"/>
      <c r="D13" s="19"/>
      <c r="E13" s="19"/>
      <c r="F13" s="19"/>
      <c r="G13" s="19"/>
      <c r="H13" s="23"/>
    </row>
    <row r="14" spans="1:9" ht="15.75">
      <c r="A14" s="19"/>
      <c r="B14" s="22"/>
      <c r="C14" s="19"/>
      <c r="D14" s="19"/>
      <c r="E14" s="19"/>
      <c r="F14" s="19"/>
      <c r="G14" s="19"/>
      <c r="H14" s="23"/>
    </row>
    <row r="15" spans="1:9" ht="15.75">
      <c r="A15" s="19"/>
      <c r="B15" s="19"/>
      <c r="C15" s="19"/>
      <c r="D15" s="19"/>
      <c r="E15" s="19"/>
      <c r="F15" s="19"/>
      <c r="G15" s="19"/>
      <c r="H15" s="19"/>
    </row>
    <row r="16" spans="1:9" ht="15.75">
      <c r="A16" s="19"/>
      <c r="B16" s="19"/>
      <c r="C16" s="19"/>
      <c r="D16" s="19"/>
      <c r="E16" s="19"/>
      <c r="F16" s="19"/>
      <c r="G16" s="19"/>
      <c r="H16" s="19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营业收入统计</vt:lpstr>
      <vt:lpstr>手动复制</vt:lpstr>
      <vt:lpstr>VLOOKUP</vt:lpstr>
      <vt:lpstr>控件</vt:lpstr>
      <vt:lpstr>配色方案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2020-02-05T06:07:38Z</dcterms:modified>
</cp:coreProperties>
</file>