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ricks\Dropbox\PC\Desktop\University of Wisconsin-Madison\Research\RA with Alder\clusters\data\Calibration\Processed\"/>
    </mc:Choice>
  </mc:AlternateContent>
  <xr:revisionPtr revIDLastSave="0" documentId="13_ncr:1_{C5AC2BEB-9A3F-4DE3-8D83-7D32908481C2}" xr6:coauthVersionLast="47" xr6:coauthVersionMax="47" xr10:uidLastSave="{00000000-0000-0000-0000-000000000000}"/>
  <bookViews>
    <workbookView xWindow="-103" yWindow="-103" windowWidth="22149" windowHeight="12549" activeTab="6" xr2:uid="{00000000-000D-0000-FFFF-FFFF00000000}"/>
  </bookViews>
  <sheets>
    <sheet name="ReadMe" sheetId="5" r:id="rId1"/>
    <sheet name="2019raw" sheetId="6" r:id="rId2"/>
    <sheet name="2019clean" sheetId="7" r:id="rId3"/>
    <sheet name="2019final" sheetId="4" r:id="rId4"/>
    <sheet name="2020raw" sheetId="1" r:id="rId5"/>
    <sheet name="2020clean" sheetId="2" r:id="rId6"/>
    <sheet name="2020final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2" i="4"/>
  <c r="E3" i="4"/>
  <c r="E4" i="4"/>
  <c r="E5" i="4"/>
  <c r="E6" i="4"/>
  <c r="E2" i="4"/>
  <c r="C3" i="4"/>
  <c r="C4" i="4"/>
  <c r="E4" i="3" s="1"/>
  <c r="C5" i="4"/>
  <c r="C6" i="4"/>
  <c r="E5" i="3" s="1"/>
  <c r="C2" i="4"/>
  <c r="E5" i="7"/>
  <c r="E4" i="7"/>
  <c r="E3" i="7"/>
  <c r="E2" i="7"/>
  <c r="E6" i="7"/>
  <c r="E6" i="3"/>
  <c r="F3" i="3"/>
  <c r="F5" i="3"/>
  <c r="C2" i="3"/>
  <c r="C3" i="3"/>
  <c r="C4" i="3"/>
  <c r="C5" i="3"/>
  <c r="C6" i="3"/>
  <c r="B3" i="3"/>
  <c r="B4" i="3"/>
  <c r="B5" i="3"/>
  <c r="B6" i="3"/>
  <c r="B2" i="3"/>
  <c r="B31" i="2"/>
  <c r="C31" i="2" s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2" i="2"/>
  <c r="C33" i="2"/>
  <c r="C34" i="2"/>
  <c r="C2" i="2"/>
  <c r="B12" i="2"/>
  <c r="B5" i="2"/>
  <c r="B3" i="2"/>
  <c r="F4" i="3" l="1"/>
  <c r="E2" i="3"/>
  <c r="E3" i="3"/>
  <c r="F2" i="3"/>
  <c r="F6" i="3"/>
</calcChain>
</file>

<file path=xl/sharedStrings.xml><?xml version="1.0" encoding="utf-8"?>
<sst xmlns="http://schemas.openxmlformats.org/spreadsheetml/2006/main" count="377" uniqueCount="183">
  <si>
    <t>Line</t>
  </si>
  <si>
    <t>Billions of dollars</t>
  </si>
  <si>
    <t>Billions of chained (2012) dollars</t>
  </si>
  <si>
    <t>Seasonally adjusted at annual rates</t>
  </si>
  <si>
    <t>Change from preceding period</t>
  </si>
  <si>
    <t>Q2</t>
  </si>
  <si>
    <t>Q3</t>
  </si>
  <si>
    <t>Q4</t>
  </si>
  <si>
    <t>Q1</t>
  </si>
  <si>
    <t>Gross domestic product</t>
  </si>
  <si>
    <t>Private industries</t>
  </si>
  <si>
    <t>Agriculture, forestry, fishing, and hunting</t>
  </si>
  <si>
    <t>Mining</t>
  </si>
  <si>
    <t>Utilities</t>
  </si>
  <si>
    <t>Construction</t>
  </si>
  <si>
    <t>Manufacturing</t>
  </si>
  <si>
    <t>Durable goods</t>
  </si>
  <si>
    <t>Nondurable goods</t>
  </si>
  <si>
    <t>Wholesale trade</t>
  </si>
  <si>
    <t>Retail trade</t>
  </si>
  <si>
    <t>Transportation and warehousing</t>
  </si>
  <si>
    <t>Information</t>
  </si>
  <si>
    <t>Finance, insurance, real estate, rental, and leasing</t>
  </si>
  <si>
    <t>Finance and insurance</t>
  </si>
  <si>
    <t>Real estate and rental and leasing</t>
  </si>
  <si>
    <t>Professional and business services</t>
  </si>
  <si>
    <t>Professional, scientific, and technical services</t>
  </si>
  <si>
    <t>Management of companies and enterprises</t>
  </si>
  <si>
    <t>Administrative and waste management services</t>
  </si>
  <si>
    <t>Educational services, health care, and social assistance</t>
  </si>
  <si>
    <t>Educational services</t>
  </si>
  <si>
    <t>Health care and social assistance</t>
  </si>
  <si>
    <t>Arts, entertainment, recreation, accommodation, and food services</t>
  </si>
  <si>
    <t>Arts, entertainment, and recreation</t>
  </si>
  <si>
    <t>Accommodation and food services</t>
  </si>
  <si>
    <t>Other services, except government</t>
  </si>
  <si>
    <t>Government</t>
  </si>
  <si>
    <t>Federal</t>
  </si>
  <si>
    <t>State and local</t>
  </si>
  <si>
    <t>Addenda:</t>
  </si>
  <si>
    <r>
      <t>Private goods-producing industries</t>
    </r>
    <r>
      <rPr>
        <vertAlign val="superscript"/>
        <sz val="11"/>
        <rFont val="Calibri"/>
        <family val="2"/>
      </rPr>
      <t xml:space="preserve"> 1</t>
    </r>
  </si>
  <si>
    <r>
      <t>Private services-producing industries</t>
    </r>
    <r>
      <rPr>
        <vertAlign val="superscript"/>
        <sz val="11"/>
        <rFont val="Calibri"/>
        <family val="2"/>
      </rPr>
      <t xml:space="preserve"> 2</t>
    </r>
  </si>
  <si>
    <t>1. Consists of agriculture, forestry, fishing, and hunting; mining; construction; and manufacturing.</t>
  </si>
  <si>
    <t>2. Consists of utilities; wholesale trade; retail trade; transportation and warehousing; information; finance, insurance, real estate, rental, and leasing; professional and business services; educational services, health care, and social assistance; arts, entertainment, recreation, accommodation, and food services; and other services, except government.</t>
  </si>
  <si>
    <t>Source: U.S. Bureau of Economic Analysis</t>
  </si>
  <si>
    <t xml:space="preserve"> </t>
  </si>
  <si>
    <t xml:space="preserve">                                </t>
  </si>
  <si>
    <t>Industry</t>
  </si>
  <si>
    <t>% to total</t>
  </si>
  <si>
    <t>Agriculture (Agriculture, forestry, fishing, and hunting)</t>
  </si>
  <si>
    <t>Agriculture</t>
  </si>
  <si>
    <t>Service</t>
  </si>
  <si>
    <t>Other</t>
  </si>
  <si>
    <t>Agricultural</t>
  </si>
  <si>
    <t>Total</t>
  </si>
  <si>
    <t>GDP %</t>
  </si>
  <si>
    <t>Others (Gov)</t>
  </si>
  <si>
    <t>Import</t>
  </si>
  <si>
    <t>Import %</t>
  </si>
  <si>
    <t>Import/GDP</t>
  </si>
  <si>
    <t>GDP (billions)</t>
  </si>
  <si>
    <t>GDP (bilions)</t>
  </si>
  <si>
    <t>GDP data are from</t>
  </si>
  <si>
    <t>Import data are from</t>
  </si>
  <si>
    <t>https://www.bea.gov/industry/input-output-accounts-data#supplemental-estimate-tables</t>
  </si>
  <si>
    <t>under Import Matrices/After Redefinitions
- Use of imported commodities by industry</t>
  </si>
  <si>
    <t>GDP and Import data are matched according to the first two digits of NACIS code</t>
  </si>
  <si>
    <t>Question</t>
  </si>
  <si>
    <t>which value in import data to use?</t>
  </si>
  <si>
    <t>Data source</t>
  </si>
  <si>
    <t>Data Manipulation</t>
  </si>
  <si>
    <t>xxxxraw</t>
  </si>
  <si>
    <t>xxxxclean</t>
  </si>
  <si>
    <t>xxxxfinal</t>
  </si>
  <si>
    <t>contains the raw data copied from original source</t>
  </si>
  <si>
    <t>calculates industry summation</t>
  </si>
  <si>
    <t>keeps GDP and Import by Industry(AMSO)</t>
  </si>
  <si>
    <t>https://www.bea.gov/data/gdp/gdp-industryhttps://apps.bea.gov/iTable/iTable.cfm?reqid=150&amp;step=2&amp;isuri=1&amp;categories=gdpxind#tabpanel_2_1</t>
  </si>
  <si>
    <t>under value added by industry, set to annual frequency</t>
  </si>
  <si>
    <t/>
  </si>
  <si>
    <t xml:space="preserve">        Gross domestic product</t>
  </si>
  <si>
    <t xml:space="preserve">    Agriculture, forestry, fishing, and hunting</t>
  </si>
  <si>
    <t xml:space="preserve">        Farms</t>
  </si>
  <si>
    <t xml:space="preserve">        Forestry, fishing, and related activities</t>
  </si>
  <si>
    <t xml:space="preserve">    Mining</t>
  </si>
  <si>
    <t xml:space="preserve">        Oil and gas extraction</t>
  </si>
  <si>
    <t xml:space="preserve">        Mining, except oil and gas</t>
  </si>
  <si>
    <t xml:space="preserve">        Support activities for mining</t>
  </si>
  <si>
    <t xml:space="preserve">    Utilities</t>
  </si>
  <si>
    <t xml:space="preserve">    Construction</t>
  </si>
  <si>
    <t xml:space="preserve">    Manufacturing</t>
  </si>
  <si>
    <t xml:space="preserve">        Durable goods</t>
  </si>
  <si>
    <t xml:space="preserve">            Wood products</t>
  </si>
  <si>
    <t xml:space="preserve">            Nonmetallic mineral products</t>
  </si>
  <si>
    <t xml:space="preserve">            Primary metals</t>
  </si>
  <si>
    <t xml:space="preserve">            Fabricated metal products</t>
  </si>
  <si>
    <t xml:space="preserve">            Machinery</t>
  </si>
  <si>
    <t xml:space="preserve">            Computer and electronic products</t>
  </si>
  <si>
    <t xml:space="preserve">            Electrical equipment, appliances, and components</t>
  </si>
  <si>
    <t xml:space="preserve">            Motor vehicles, bodies and trailers, and parts</t>
  </si>
  <si>
    <t xml:space="preserve">            Other transportation equipment</t>
  </si>
  <si>
    <t xml:space="preserve">            Furniture and related products</t>
  </si>
  <si>
    <t xml:space="preserve">            Miscellaneous manufacturing</t>
  </si>
  <si>
    <t xml:space="preserve">        Nondurable goods</t>
  </si>
  <si>
    <t xml:space="preserve">            Food and beverage and tobacco products</t>
  </si>
  <si>
    <t xml:space="preserve">            Textile mills and textile product mills</t>
  </si>
  <si>
    <t xml:space="preserve">            Apparel and leather and allied products</t>
  </si>
  <si>
    <t xml:space="preserve">            Paper products</t>
  </si>
  <si>
    <t xml:space="preserve">            Printing and related support activities</t>
  </si>
  <si>
    <t xml:space="preserve">            Petroleum and coal products</t>
  </si>
  <si>
    <t xml:space="preserve">            Chemical products</t>
  </si>
  <si>
    <t xml:space="preserve">            Plastics and rubber products</t>
  </si>
  <si>
    <t xml:space="preserve">    Wholesale trade</t>
  </si>
  <si>
    <t xml:space="preserve">    Retail trade</t>
  </si>
  <si>
    <t xml:space="preserve">        Motor vehicle and parts dealers</t>
  </si>
  <si>
    <t xml:space="preserve">        Food and beverage stores</t>
  </si>
  <si>
    <t xml:space="preserve">        General merchandise stores</t>
  </si>
  <si>
    <t xml:space="preserve">        Other retail</t>
  </si>
  <si>
    <t xml:space="preserve">    Transportation and warehousing</t>
  </si>
  <si>
    <t xml:space="preserve">        Air transportation</t>
  </si>
  <si>
    <t xml:space="preserve">        Rail transportation</t>
  </si>
  <si>
    <t xml:space="preserve">        Water transportation</t>
  </si>
  <si>
    <t xml:space="preserve">        Truck transportation</t>
  </si>
  <si>
    <t xml:space="preserve">        Transit and ground passenger transportation</t>
  </si>
  <si>
    <t xml:space="preserve">        Pipeline transportation</t>
  </si>
  <si>
    <t xml:space="preserve">        Other transportation and support activities</t>
  </si>
  <si>
    <t xml:space="preserve">        Warehousing and storage</t>
  </si>
  <si>
    <t xml:space="preserve">    Information</t>
  </si>
  <si>
    <t xml:space="preserve">        Publishing industries, except internet (includes software)</t>
  </si>
  <si>
    <t xml:space="preserve">        Motion picture and sound recording industries</t>
  </si>
  <si>
    <t xml:space="preserve">        Broadcasting and telecommunications</t>
  </si>
  <si>
    <t xml:space="preserve">        Data processing, internet publishing, and other information services</t>
  </si>
  <si>
    <t xml:space="preserve">    Finance, insurance, real estate, rental, and leasing</t>
  </si>
  <si>
    <t xml:space="preserve">        Finance and insurance</t>
  </si>
  <si>
    <t xml:space="preserve">            Federal Reserve banks, credit intermediation, and related activities</t>
  </si>
  <si>
    <t xml:space="preserve">            Securities, commodity contracts, and investments</t>
  </si>
  <si>
    <t xml:space="preserve">            Insurance carriers and related activities</t>
  </si>
  <si>
    <t xml:space="preserve">            Funds, trusts, and other financial vehicles</t>
  </si>
  <si>
    <t xml:space="preserve">        Real estate and rental and leasing</t>
  </si>
  <si>
    <t xml:space="preserve">            Real estate</t>
  </si>
  <si>
    <t xml:space="preserve">                Housing</t>
  </si>
  <si>
    <t xml:space="preserve">                Other real estate</t>
  </si>
  <si>
    <t xml:space="preserve">            Rental and leasing services and lessors of intangible assets</t>
  </si>
  <si>
    <t xml:space="preserve">    Professional and business services</t>
  </si>
  <si>
    <t xml:space="preserve">        Professional, scientific, and technical services</t>
  </si>
  <si>
    <t xml:space="preserve">            Legal services</t>
  </si>
  <si>
    <t xml:space="preserve">            Computer systems design and related services</t>
  </si>
  <si>
    <t xml:space="preserve">            Miscellaneous professional, scientific, and technical services</t>
  </si>
  <si>
    <t xml:space="preserve">        Management of companies and enterprises</t>
  </si>
  <si>
    <t xml:space="preserve">        Administrative and waste management services</t>
  </si>
  <si>
    <t xml:space="preserve">            Administrative and support services</t>
  </si>
  <si>
    <t xml:space="preserve">            Waste management and remediation services</t>
  </si>
  <si>
    <t xml:space="preserve">    Educational services, health care, and social assistance</t>
  </si>
  <si>
    <t xml:space="preserve">        Educational services</t>
  </si>
  <si>
    <t xml:space="preserve">        Health care and social assistance</t>
  </si>
  <si>
    <t xml:space="preserve">            Ambulatory health care services</t>
  </si>
  <si>
    <t xml:space="preserve">            Hospitals</t>
  </si>
  <si>
    <t xml:space="preserve">            Nursing and residential care facilities</t>
  </si>
  <si>
    <t xml:space="preserve">            Social assistance</t>
  </si>
  <si>
    <t xml:space="preserve">    Arts, entertainment, recreation, accommodation, and food services</t>
  </si>
  <si>
    <t xml:space="preserve">        Arts, entertainment, and recreation</t>
  </si>
  <si>
    <t xml:space="preserve">            Performing arts, spectator sports, museums, and related activities</t>
  </si>
  <si>
    <t xml:space="preserve">            Amusements, gambling, and recreation industries</t>
  </si>
  <si>
    <t xml:space="preserve">        Accommodation and food services</t>
  </si>
  <si>
    <t xml:space="preserve">            Accommodation</t>
  </si>
  <si>
    <t xml:space="preserve">            Food services and drinking places</t>
  </si>
  <si>
    <t xml:space="preserve">    Other services, except government</t>
  </si>
  <si>
    <t xml:space="preserve">    Federal</t>
  </si>
  <si>
    <t xml:space="preserve">        General government</t>
  </si>
  <si>
    <t xml:space="preserve">            National defense</t>
  </si>
  <si>
    <t xml:space="preserve">            Nondefense</t>
  </si>
  <si>
    <t xml:space="preserve">        Government enterprises</t>
  </si>
  <si>
    <t xml:space="preserve">    State and local</t>
  </si>
  <si>
    <t xml:space="preserve">    Addenda:</t>
  </si>
  <si>
    <t xml:space="preserve">            Private goods-producing industries1</t>
  </si>
  <si>
    <t xml:space="preserve">            Private services-producing industries2</t>
  </si>
  <si>
    <t xml:space="preserve">            Information-communications-technology-producing industries3</t>
  </si>
  <si>
    <t>billions</t>
  </si>
  <si>
    <t>Manufacture</t>
  </si>
  <si>
    <t>Others</t>
  </si>
  <si>
    <t>1. Total final use</t>
  </si>
  <si>
    <t>2. Total goods and services</t>
  </si>
  <si>
    <t>3. Personal Consumption 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</si>
</sst>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#,##0.0"/>
    <numFmt numFmtId="166" formatCode="#,##0.000"/>
    <numFmt numFmtId="167" formatCode="&quot;$&quot;#,##0.00"/>
  </numFmts>
  <fonts count="1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6"/>
      <name val="Calibri"/>
      <family val="2"/>
      <scheme val="minor"/>
    </font>
    <font>
      <b/>
      <sz val="16"/>
      <name val="Arial Narrow"/>
      <family val="2"/>
    </font>
    <font>
      <sz val="16"/>
      <name val="Arial Narrow"/>
      <family val="2"/>
    </font>
    <font>
      <sz val="11"/>
      <name val="Calibri"/>
      <family val="2"/>
      <scheme val="minor"/>
    </font>
    <font>
      <sz val="8"/>
      <name val="Arial Narrow"/>
      <family val="2"/>
    </font>
    <font>
      <b/>
      <sz val="11"/>
      <name val="Calibri"/>
      <family val="2"/>
      <scheme val="minor"/>
    </font>
    <font>
      <vertAlign val="superscript"/>
      <sz val="11"/>
      <name val="Calibri"/>
      <family val="2"/>
    </font>
    <font>
      <u/>
      <sz val="11"/>
      <color theme="10"/>
      <name val="Calibri"/>
      <family val="2"/>
      <scheme val="minor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indexed="56"/>
        <bgColor indexed="23"/>
      </patternFill>
    </fill>
  </fills>
  <borders count="19">
    <border>
      <left/>
      <right/>
      <top/>
      <bottom/>
      <diagonal/>
    </border>
    <border>
      <left/>
      <right style="hair">
        <color auto="1"/>
      </right>
      <top style="hair">
        <color auto="1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auto="1"/>
      </right>
      <top style="thin">
        <color indexed="64"/>
      </top>
      <bottom style="hair">
        <color auto="1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</borders>
  <cellStyleXfs count="7">
    <xf numFmtId="0" fontId="0" fillId="0" borderId="0"/>
    <xf numFmtId="0" fontId="3" fillId="0" borderId="0"/>
    <xf numFmtId="0" fontId="3" fillId="0" borderId="0"/>
    <xf numFmtId="0" fontId="1" fillId="0" borderId="0"/>
    <xf numFmtId="0" fontId="3" fillId="0" borderId="0"/>
    <xf numFmtId="0" fontId="7" fillId="0" borderId="0" applyProtection="0">
      <alignment horizontal="left" vertical="top" wrapText="1"/>
    </xf>
    <xf numFmtId="0" fontId="11" fillId="0" borderId="0" applyNumberFormat="0" applyFill="0" applyBorder="0" applyAlignment="0" applyProtection="0"/>
  </cellStyleXfs>
  <cellXfs count="72">
    <xf numFmtId="0" fontId="0" fillId="0" borderId="0" xfId="0"/>
    <xf numFmtId="0" fontId="5" fillId="0" borderId="0" xfId="1" applyFont="1"/>
    <xf numFmtId="0" fontId="6" fillId="0" borderId="0" xfId="1" applyFont="1"/>
    <xf numFmtId="0" fontId="8" fillId="0" borderId="0" xfId="2" applyFont="1"/>
    <xf numFmtId="1" fontId="7" fillId="0" borderId="6" xfId="0" applyNumberFormat="1" applyFont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  <xf numFmtId="0" fontId="7" fillId="0" borderId="0" xfId="1" applyFont="1" applyAlignment="1">
      <alignment horizontal="center"/>
    </xf>
    <xf numFmtId="0" fontId="9" fillId="0" borderId="5" xfId="2" applyFont="1" applyBorder="1" applyAlignment="1">
      <alignment horizontal="left" vertical="center" indent="2"/>
    </xf>
    <xf numFmtId="165" fontId="9" fillId="0" borderId="0" xfId="1" applyNumberFormat="1" applyFont="1" applyAlignment="1">
      <alignment horizontal="right"/>
    </xf>
    <xf numFmtId="165" fontId="9" fillId="0" borderId="11" xfId="1" applyNumberFormat="1" applyFont="1" applyBorder="1" applyAlignment="1">
      <alignment horizontal="right"/>
    </xf>
    <xf numFmtId="165" fontId="9" fillId="0" borderId="2" xfId="1" applyNumberFormat="1" applyFont="1" applyBorder="1" applyAlignment="1">
      <alignment horizontal="right"/>
    </xf>
    <xf numFmtId="165" fontId="9" fillId="0" borderId="12" xfId="1" applyNumberFormat="1" applyFont="1" applyBorder="1" applyAlignment="1">
      <alignment horizontal="right"/>
    </xf>
    <xf numFmtId="166" fontId="8" fillId="0" borderId="0" xfId="1" applyNumberFormat="1" applyFont="1"/>
    <xf numFmtId="0" fontId="8" fillId="0" borderId="0" xfId="1" applyFont="1"/>
    <xf numFmtId="0" fontId="9" fillId="0" borderId="5" xfId="2" applyFont="1" applyBorder="1" applyAlignment="1">
      <alignment horizontal="left" vertical="center"/>
    </xf>
    <xf numFmtId="165" fontId="9" fillId="0" borderId="13" xfId="1" applyNumberFormat="1" applyFont="1" applyBorder="1" applyAlignment="1">
      <alignment horizontal="right"/>
    </xf>
    <xf numFmtId="165" fontId="9" fillId="0" borderId="5" xfId="1" applyNumberFormat="1" applyFont="1" applyBorder="1" applyAlignment="1">
      <alignment horizontal="right"/>
    </xf>
    <xf numFmtId="165" fontId="9" fillId="0" borderId="14" xfId="1" applyNumberFormat="1" applyFont="1" applyBorder="1" applyAlignment="1">
      <alignment horizontal="right"/>
    </xf>
    <xf numFmtId="0" fontId="7" fillId="0" borderId="0" xfId="1" applyFont="1" applyAlignment="1">
      <alignment horizontal="center" vertical="top"/>
    </xf>
    <xf numFmtId="0" fontId="7" fillId="0" borderId="5" xfId="2" applyFont="1" applyBorder="1" applyAlignment="1">
      <alignment horizontal="left" vertical="center" wrapText="1" indent="1"/>
    </xf>
    <xf numFmtId="165" fontId="7" fillId="0" borderId="0" xfId="1" applyNumberFormat="1" applyFont="1" applyAlignment="1">
      <alignment horizontal="right"/>
    </xf>
    <xf numFmtId="165" fontId="7" fillId="0" borderId="13" xfId="1" applyNumberFormat="1" applyFont="1" applyBorder="1" applyAlignment="1">
      <alignment horizontal="right"/>
    </xf>
    <xf numFmtId="165" fontId="7" fillId="0" borderId="5" xfId="1" applyNumberFormat="1" applyFont="1" applyBorder="1" applyAlignment="1">
      <alignment horizontal="right"/>
    </xf>
    <xf numFmtId="165" fontId="7" fillId="0" borderId="14" xfId="1" applyNumberFormat="1" applyFont="1" applyBorder="1" applyAlignment="1">
      <alignment horizontal="right"/>
    </xf>
    <xf numFmtId="0" fontId="7" fillId="0" borderId="5" xfId="2" applyFont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indent="2"/>
    </xf>
    <xf numFmtId="0" fontId="7" fillId="0" borderId="5" xfId="2" applyFont="1" applyBorder="1" applyAlignment="1">
      <alignment horizontal="left" vertical="center" wrapText="1" indent="2"/>
    </xf>
    <xf numFmtId="0" fontId="9" fillId="0" borderId="5" xfId="2" applyFont="1" applyBorder="1" applyAlignment="1">
      <alignment horizontal="left"/>
    </xf>
    <xf numFmtId="0" fontId="7" fillId="0" borderId="15" xfId="1" applyFont="1" applyBorder="1" applyAlignment="1">
      <alignment horizontal="center" vertical="top"/>
    </xf>
    <xf numFmtId="165" fontId="7" fillId="0" borderId="10" xfId="1" applyNumberFormat="1" applyFont="1" applyBorder="1" applyAlignment="1">
      <alignment horizontal="left" vertical="center" indent="1"/>
    </xf>
    <xf numFmtId="165" fontId="7" fillId="0" borderId="15" xfId="1" applyNumberFormat="1" applyFont="1" applyBorder="1" applyAlignment="1">
      <alignment horizontal="right"/>
    </xf>
    <xf numFmtId="165" fontId="7" fillId="0" borderId="16" xfId="1" applyNumberFormat="1" applyFont="1" applyBorder="1" applyAlignment="1">
      <alignment horizontal="right"/>
    </xf>
    <xf numFmtId="165" fontId="7" fillId="0" borderId="10" xfId="1" applyNumberFormat="1" applyFont="1" applyBorder="1" applyAlignment="1">
      <alignment horizontal="right"/>
    </xf>
    <xf numFmtId="165" fontId="7" fillId="0" borderId="17" xfId="1" applyNumberFormat="1" applyFont="1" applyBorder="1" applyAlignment="1">
      <alignment horizontal="right"/>
    </xf>
    <xf numFmtId="0" fontId="8" fillId="0" borderId="0" xfId="4" applyFont="1" applyAlignment="1">
      <alignment horizontal="left" vertical="top"/>
    </xf>
    <xf numFmtId="165" fontId="8" fillId="0" borderId="0" xfId="1" applyNumberFormat="1" applyFont="1"/>
    <xf numFmtId="0" fontId="8" fillId="0" borderId="0" xfId="5" applyFont="1" applyAlignment="1">
      <alignment vertical="top" wrapText="1"/>
    </xf>
    <xf numFmtId="0" fontId="8" fillId="0" borderId="0" xfId="1" applyFont="1" applyAlignment="1">
      <alignment horizontal="left" vertical="top"/>
    </xf>
    <xf numFmtId="0" fontId="8" fillId="0" borderId="0" xfId="4" applyFont="1" applyAlignment="1">
      <alignment horizontal="left" vertical="top" wrapText="1"/>
    </xf>
    <xf numFmtId="0" fontId="7" fillId="0" borderId="5" xfId="2" applyFont="1" applyBorder="1" applyAlignment="1">
      <alignment horizontal="left" vertical="center" indent="3"/>
    </xf>
    <xf numFmtId="0" fontId="9" fillId="0" borderId="5" xfId="2" applyFont="1" applyBorder="1" applyAlignment="1">
      <alignment horizontal="left" vertical="center" indent="1"/>
    </xf>
    <xf numFmtId="0" fontId="7" fillId="0" borderId="5" xfId="2" applyFont="1" applyBorder="1" applyAlignment="1">
      <alignment horizontal="left" vertical="center" wrapText="1" indent="3"/>
    </xf>
    <xf numFmtId="10" fontId="0" fillId="0" borderId="0" xfId="0" applyNumberFormat="1"/>
    <xf numFmtId="165" fontId="9" fillId="2" borderId="0" xfId="1" applyNumberFormat="1" applyFont="1" applyFill="1" applyAlignment="1">
      <alignment horizontal="right"/>
    </xf>
    <xf numFmtId="10" fontId="2" fillId="2" borderId="0" xfId="0" applyNumberFormat="1" applyFont="1" applyFill="1"/>
    <xf numFmtId="167" fontId="0" fillId="0" borderId="0" xfId="0" applyNumberFormat="1"/>
    <xf numFmtId="0" fontId="11" fillId="0" borderId="0" xfId="6"/>
    <xf numFmtId="0" fontId="0" fillId="0" borderId="0" xfId="0" applyAlignment="1"/>
    <xf numFmtId="0" fontId="0" fillId="2" borderId="0" xfId="0" applyFill="1"/>
    <xf numFmtId="0" fontId="0" fillId="2" borderId="0" xfId="0" applyFill="1" applyAlignment="1">
      <alignment horizontal="left" indent="1"/>
    </xf>
    <xf numFmtId="0" fontId="2" fillId="0" borderId="0" xfId="0" applyFont="1"/>
    <xf numFmtId="0" fontId="2" fillId="2" borderId="0" xfId="0" applyFont="1" applyFill="1"/>
    <xf numFmtId="0" fontId="3" fillId="0" borderId="0" xfId="1"/>
    <xf numFmtId="0" fontId="13" fillId="0" borderId="0" xfId="1" applyFont="1"/>
    <xf numFmtId="0" fontId="12" fillId="3" borderId="18" xfId="1" applyFont="1" applyFill="1" applyBorder="1" applyAlignment="1">
      <alignment horizontal="center"/>
    </xf>
    <xf numFmtId="0" fontId="4" fillId="0" borderId="0" xfId="1" applyFont="1" applyAlignment="1">
      <alignment horizontal="center" vertical="center"/>
    </xf>
    <xf numFmtId="0" fontId="7" fillId="0" borderId="1" xfId="2" applyFont="1" applyBorder="1" applyAlignment="1">
      <alignment horizontal="center" vertical="center"/>
    </xf>
    <xf numFmtId="0" fontId="7" fillId="0" borderId="4" xfId="2" applyFont="1" applyBorder="1" applyAlignment="1">
      <alignment horizontal="center" vertical="center"/>
    </xf>
    <xf numFmtId="0" fontId="7" fillId="0" borderId="9" xfId="2" applyFont="1" applyBorder="1" applyAlignment="1">
      <alignment horizontal="center" vertical="center"/>
    </xf>
    <xf numFmtId="1" fontId="7" fillId="0" borderId="2" xfId="2" applyNumberFormat="1" applyFont="1" applyBorder="1" applyAlignment="1">
      <alignment horizontal="center"/>
    </xf>
    <xf numFmtId="1" fontId="7" fillId="0" borderId="5" xfId="2" applyNumberFormat="1" applyFont="1" applyBorder="1" applyAlignment="1">
      <alignment horizontal="center"/>
    </xf>
    <xf numFmtId="1" fontId="7" fillId="0" borderId="10" xfId="2" applyNumberFormat="1" applyFont="1" applyBorder="1" applyAlignment="1">
      <alignment horizontal="center"/>
    </xf>
    <xf numFmtId="164" fontId="7" fillId="0" borderId="3" xfId="2" applyNumberFormat="1" applyFont="1" applyBorder="1" applyAlignment="1">
      <alignment horizontal="center" vertical="center"/>
    </xf>
    <xf numFmtId="1" fontId="7" fillId="0" borderId="3" xfId="3" applyNumberFormat="1" applyFont="1" applyBorder="1" applyAlignment="1">
      <alignment horizontal="center" vertical="center"/>
    </xf>
    <xf numFmtId="0" fontId="7" fillId="0" borderId="3" xfId="2" applyFont="1" applyBorder="1" applyAlignment="1">
      <alignment horizontal="center" vertical="center" wrapText="1"/>
    </xf>
    <xf numFmtId="0" fontId="7" fillId="0" borderId="0" xfId="4" applyFont="1" applyAlignment="1">
      <alignment horizontal="left" wrapText="1"/>
    </xf>
    <xf numFmtId="0" fontId="7" fillId="0" borderId="0" xfId="4" applyFont="1" applyAlignment="1">
      <alignment wrapText="1"/>
    </xf>
    <xf numFmtId="0" fontId="7" fillId="0" borderId="0" xfId="5" applyAlignment="1">
      <alignment vertical="center" wrapText="1"/>
    </xf>
    <xf numFmtId="0" fontId="7" fillId="0" borderId="0" xfId="1" applyFont="1" applyAlignment="1">
      <alignment vertical="center" wrapText="1"/>
    </xf>
    <xf numFmtId="0" fontId="7" fillId="0" borderId="6" xfId="2" applyFont="1" applyBorder="1" applyAlignment="1">
      <alignment horizontal="center"/>
    </xf>
    <xf numFmtId="0" fontId="7" fillId="0" borderId="7" xfId="2" applyFont="1" applyBorder="1" applyAlignment="1">
      <alignment horizontal="center"/>
    </xf>
    <xf numFmtId="0" fontId="7" fillId="0" borderId="8" xfId="2" applyFont="1" applyBorder="1" applyAlignment="1">
      <alignment horizontal="center"/>
    </xf>
  </cellXfs>
  <cellStyles count="7">
    <cellStyle name="Hyperlink" xfId="6" builtinId="8"/>
    <cellStyle name="Normal" xfId="0" builtinId="0"/>
    <cellStyle name="Normal 10" xfId="1" xr:uid="{4093743E-4342-4EB1-9202-E25FEDA3E609}"/>
    <cellStyle name="Normal 2 2 2" xfId="2" xr:uid="{F9F87F0F-77A2-4FAD-A21F-D1B2DB7F5DA3}"/>
    <cellStyle name="Normal 24" xfId="3" xr:uid="{D23B1F85-64CE-46EE-8781-2663773D021A}"/>
    <cellStyle name="Normal_Sheet1" xfId="4" xr:uid="{CDCD0307-5078-4509-9576-724D74E580D5}"/>
    <cellStyle name="NormalFootnotes" xfId="5" xr:uid="{BD9C9F6A-569F-4919-AE04-C623765363D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bea.gov/data/gdp/gdp-industryhttps:/apps.bea.gov/iTable/iTable.cfm?reqid=150&amp;step=2&amp;isuri=1&amp;categories=gdpxind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276AF1-A6D0-460D-A971-1369F8AD0229}">
  <dimension ref="B2:D15"/>
  <sheetViews>
    <sheetView workbookViewId="0">
      <selection activeCell="C9" sqref="C9"/>
    </sheetView>
  </sheetViews>
  <sheetFormatPr defaultRowHeight="14.6" x14ac:dyDescent="0.4"/>
  <cols>
    <col min="2" max="2" width="18.3046875" bestFit="1" customWidth="1"/>
    <col min="3" max="3" width="76.53515625" bestFit="1" customWidth="1"/>
    <col min="4" max="4" width="8.765625" bestFit="1" customWidth="1"/>
  </cols>
  <sheetData>
    <row r="2" spans="2:4" x14ac:dyDescent="0.4">
      <c r="B2" s="50" t="s">
        <v>69</v>
      </c>
    </row>
    <row r="3" spans="2:4" x14ac:dyDescent="0.4">
      <c r="B3" t="s">
        <v>62</v>
      </c>
      <c r="C3" s="46" t="s">
        <v>77</v>
      </c>
      <c r="D3" t="s">
        <v>78</v>
      </c>
    </row>
    <row r="4" spans="2:4" x14ac:dyDescent="0.4">
      <c r="B4" t="s">
        <v>63</v>
      </c>
      <c r="C4" t="s">
        <v>64</v>
      </c>
      <c r="D4" s="47" t="s">
        <v>65</v>
      </c>
    </row>
    <row r="6" spans="2:4" x14ac:dyDescent="0.4">
      <c r="B6" s="50" t="s">
        <v>70</v>
      </c>
    </row>
    <row r="7" spans="2:4" x14ac:dyDescent="0.4">
      <c r="B7" t="s">
        <v>66</v>
      </c>
    </row>
    <row r="8" spans="2:4" x14ac:dyDescent="0.4">
      <c r="B8" t="s">
        <v>71</v>
      </c>
      <c r="C8" t="s">
        <v>74</v>
      </c>
    </row>
    <row r="9" spans="2:4" x14ac:dyDescent="0.4">
      <c r="B9" t="s">
        <v>72</v>
      </c>
      <c r="C9" t="s">
        <v>75</v>
      </c>
    </row>
    <row r="10" spans="2:4" x14ac:dyDescent="0.4">
      <c r="B10" t="s">
        <v>73</v>
      </c>
      <c r="C10" t="s">
        <v>76</v>
      </c>
    </row>
    <row r="12" spans="2:4" x14ac:dyDescent="0.4">
      <c r="B12" s="51" t="s">
        <v>67</v>
      </c>
      <c r="C12" s="48" t="s">
        <v>68</v>
      </c>
    </row>
    <row r="13" spans="2:4" x14ac:dyDescent="0.4">
      <c r="B13" s="48"/>
      <c r="C13" s="49" t="s">
        <v>180</v>
      </c>
    </row>
    <row r="14" spans="2:4" x14ac:dyDescent="0.4">
      <c r="B14" s="48"/>
      <c r="C14" s="49" t="s">
        <v>181</v>
      </c>
    </row>
    <row r="15" spans="2:4" x14ac:dyDescent="0.4">
      <c r="B15" s="48"/>
      <c r="C15" s="49" t="s">
        <v>182</v>
      </c>
    </row>
  </sheetData>
  <hyperlinks>
    <hyperlink ref="C3" r:id="rId1" location="tabpanel_2_1" xr:uid="{644303A2-3B89-4D98-8E95-E8C08AA53DA2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E2594F-54C7-477C-9A7C-306D05BD0540}">
  <dimension ref="A1:B102"/>
  <sheetViews>
    <sheetView workbookViewId="0">
      <selection activeCell="A19" sqref="A1:B102"/>
    </sheetView>
  </sheetViews>
  <sheetFormatPr defaultRowHeight="14.6" x14ac:dyDescent="0.4"/>
  <cols>
    <col min="1" max="1" width="60.4609375" bestFit="1" customWidth="1"/>
    <col min="2" max="2" width="7.84375" bestFit="1" customWidth="1"/>
  </cols>
  <sheetData>
    <row r="1" spans="1:2" x14ac:dyDescent="0.4">
      <c r="A1" s="54" t="s">
        <v>47</v>
      </c>
      <c r="B1" s="54" t="s">
        <v>177</v>
      </c>
    </row>
    <row r="2" spans="1:2" x14ac:dyDescent="0.4">
      <c r="A2" s="53" t="s">
        <v>80</v>
      </c>
      <c r="B2" s="52">
        <v>21372.6</v>
      </c>
    </row>
    <row r="3" spans="1:2" x14ac:dyDescent="0.4">
      <c r="A3" s="53" t="s">
        <v>10</v>
      </c>
      <c r="B3" s="52">
        <v>18750.8</v>
      </c>
    </row>
    <row r="4" spans="1:2" x14ac:dyDescent="0.4">
      <c r="A4" s="53" t="s">
        <v>81</v>
      </c>
      <c r="B4" s="52">
        <v>162.6</v>
      </c>
    </row>
    <row r="5" spans="1:2" x14ac:dyDescent="0.4">
      <c r="A5" s="52" t="s">
        <v>82</v>
      </c>
      <c r="B5" s="52">
        <v>123</v>
      </c>
    </row>
    <row r="6" spans="1:2" x14ac:dyDescent="0.4">
      <c r="A6" s="52" t="s">
        <v>83</v>
      </c>
      <c r="B6" s="52">
        <v>39.6</v>
      </c>
    </row>
    <row r="7" spans="1:2" x14ac:dyDescent="0.4">
      <c r="A7" s="53" t="s">
        <v>84</v>
      </c>
      <c r="B7" s="52">
        <v>295.7</v>
      </c>
    </row>
    <row r="8" spans="1:2" x14ac:dyDescent="0.4">
      <c r="A8" s="52" t="s">
        <v>85</v>
      </c>
      <c r="B8" s="52">
        <v>182.7</v>
      </c>
    </row>
    <row r="9" spans="1:2" x14ac:dyDescent="0.4">
      <c r="A9" s="52" t="s">
        <v>86</v>
      </c>
      <c r="B9" s="52">
        <v>59.2</v>
      </c>
    </row>
    <row r="10" spans="1:2" x14ac:dyDescent="0.4">
      <c r="A10" s="52" t="s">
        <v>87</v>
      </c>
      <c r="B10" s="52">
        <v>53.8</v>
      </c>
    </row>
    <row r="11" spans="1:2" x14ac:dyDescent="0.4">
      <c r="A11" s="53" t="s">
        <v>88</v>
      </c>
      <c r="B11" s="52">
        <v>333.3</v>
      </c>
    </row>
    <row r="12" spans="1:2" x14ac:dyDescent="0.4">
      <c r="A12" s="53" t="s">
        <v>89</v>
      </c>
      <c r="B12" s="52">
        <v>903.6</v>
      </c>
    </row>
    <row r="13" spans="1:2" x14ac:dyDescent="0.4">
      <c r="A13" s="53" t="s">
        <v>90</v>
      </c>
      <c r="B13" s="52">
        <v>2370.9</v>
      </c>
    </row>
    <row r="14" spans="1:2" x14ac:dyDescent="0.4">
      <c r="A14" s="52" t="s">
        <v>91</v>
      </c>
      <c r="B14" s="52">
        <v>1327.9</v>
      </c>
    </row>
    <row r="15" spans="1:2" x14ac:dyDescent="0.4">
      <c r="A15" s="52" t="s">
        <v>92</v>
      </c>
      <c r="B15" s="52">
        <v>39.9</v>
      </c>
    </row>
    <row r="16" spans="1:2" x14ac:dyDescent="0.4">
      <c r="A16" s="52" t="s">
        <v>93</v>
      </c>
      <c r="B16" s="52">
        <v>65.099999999999994</v>
      </c>
    </row>
    <row r="17" spans="1:2" x14ac:dyDescent="0.4">
      <c r="A17" s="52" t="s">
        <v>94</v>
      </c>
      <c r="B17" s="52">
        <v>66.2</v>
      </c>
    </row>
    <row r="18" spans="1:2" x14ac:dyDescent="0.4">
      <c r="A18" s="52" t="s">
        <v>95</v>
      </c>
      <c r="B18" s="52">
        <v>162.9</v>
      </c>
    </row>
    <row r="19" spans="1:2" x14ac:dyDescent="0.4">
      <c r="A19" s="52" t="s">
        <v>96</v>
      </c>
      <c r="B19" s="52">
        <v>167.5</v>
      </c>
    </row>
    <row r="20" spans="1:2" x14ac:dyDescent="0.4">
      <c r="A20" s="52" t="s">
        <v>97</v>
      </c>
      <c r="B20" s="52">
        <v>307.7</v>
      </c>
    </row>
    <row r="21" spans="1:2" x14ac:dyDescent="0.4">
      <c r="A21" s="52" t="s">
        <v>98</v>
      </c>
      <c r="B21" s="52">
        <v>65</v>
      </c>
    </row>
    <row r="22" spans="1:2" x14ac:dyDescent="0.4">
      <c r="A22" s="52" t="s">
        <v>99</v>
      </c>
      <c r="B22" s="52">
        <v>158.69999999999999</v>
      </c>
    </row>
    <row r="23" spans="1:2" x14ac:dyDescent="0.4">
      <c r="A23" s="52" t="s">
        <v>100</v>
      </c>
      <c r="B23" s="52">
        <v>165.7</v>
      </c>
    </row>
    <row r="24" spans="1:2" x14ac:dyDescent="0.4">
      <c r="A24" s="52" t="s">
        <v>101</v>
      </c>
      <c r="B24" s="52">
        <v>32.299999999999997</v>
      </c>
    </row>
    <row r="25" spans="1:2" x14ac:dyDescent="0.4">
      <c r="A25" s="52" t="s">
        <v>102</v>
      </c>
      <c r="B25" s="52">
        <v>96.9</v>
      </c>
    </row>
    <row r="26" spans="1:2" x14ac:dyDescent="0.4">
      <c r="A26" s="52" t="s">
        <v>103</v>
      </c>
      <c r="B26" s="52">
        <v>1043</v>
      </c>
    </row>
    <row r="27" spans="1:2" x14ac:dyDescent="0.4">
      <c r="A27" s="52" t="s">
        <v>104</v>
      </c>
      <c r="B27" s="52">
        <v>277.8</v>
      </c>
    </row>
    <row r="28" spans="1:2" x14ac:dyDescent="0.4">
      <c r="A28" s="52" t="s">
        <v>105</v>
      </c>
      <c r="B28" s="52">
        <v>16.8</v>
      </c>
    </row>
    <row r="29" spans="1:2" x14ac:dyDescent="0.4">
      <c r="A29" s="52" t="s">
        <v>106</v>
      </c>
      <c r="B29" s="52">
        <v>9.3000000000000007</v>
      </c>
    </row>
    <row r="30" spans="1:2" x14ac:dyDescent="0.4">
      <c r="A30" s="52" t="s">
        <v>107</v>
      </c>
      <c r="B30" s="52">
        <v>59.7</v>
      </c>
    </row>
    <row r="31" spans="1:2" x14ac:dyDescent="0.4">
      <c r="A31" s="52" t="s">
        <v>108</v>
      </c>
      <c r="B31" s="52">
        <v>41.3</v>
      </c>
    </row>
    <row r="32" spans="1:2" x14ac:dyDescent="0.4">
      <c r="A32" s="52" t="s">
        <v>109</v>
      </c>
      <c r="B32" s="52">
        <v>163.6</v>
      </c>
    </row>
    <row r="33" spans="1:2" x14ac:dyDescent="0.4">
      <c r="A33" s="52" t="s">
        <v>110</v>
      </c>
      <c r="B33" s="52">
        <v>391</v>
      </c>
    </row>
    <row r="34" spans="1:2" x14ac:dyDescent="0.4">
      <c r="A34" s="52" t="s">
        <v>111</v>
      </c>
      <c r="B34" s="52">
        <v>83.7</v>
      </c>
    </row>
    <row r="35" spans="1:2" x14ac:dyDescent="0.4">
      <c r="A35" s="53" t="s">
        <v>112</v>
      </c>
      <c r="B35" s="52">
        <v>1275</v>
      </c>
    </row>
    <row r="36" spans="1:2" x14ac:dyDescent="0.4">
      <c r="A36" s="53" t="s">
        <v>113</v>
      </c>
      <c r="B36" s="52">
        <v>1166.7</v>
      </c>
    </row>
    <row r="37" spans="1:2" x14ac:dyDescent="0.4">
      <c r="A37" s="52" t="s">
        <v>114</v>
      </c>
      <c r="B37" s="52">
        <v>225.8</v>
      </c>
    </row>
    <row r="38" spans="1:2" x14ac:dyDescent="0.4">
      <c r="A38" s="52" t="s">
        <v>115</v>
      </c>
      <c r="B38" s="52">
        <v>158.30000000000001</v>
      </c>
    </row>
    <row r="39" spans="1:2" x14ac:dyDescent="0.4">
      <c r="A39" s="52" t="s">
        <v>116</v>
      </c>
      <c r="B39" s="52">
        <v>153.6</v>
      </c>
    </row>
    <row r="40" spans="1:2" x14ac:dyDescent="0.4">
      <c r="A40" s="52" t="s">
        <v>117</v>
      </c>
      <c r="B40" s="52">
        <v>628.9</v>
      </c>
    </row>
    <row r="41" spans="1:2" x14ac:dyDescent="0.4">
      <c r="A41" s="53" t="s">
        <v>118</v>
      </c>
      <c r="B41" s="52">
        <v>685.7</v>
      </c>
    </row>
    <row r="42" spans="1:2" x14ac:dyDescent="0.4">
      <c r="A42" s="52" t="s">
        <v>119</v>
      </c>
      <c r="B42" s="52">
        <v>146.30000000000001</v>
      </c>
    </row>
    <row r="43" spans="1:2" x14ac:dyDescent="0.4">
      <c r="A43" s="52" t="s">
        <v>120</v>
      </c>
      <c r="B43" s="52">
        <v>42.4</v>
      </c>
    </row>
    <row r="44" spans="1:2" x14ac:dyDescent="0.4">
      <c r="A44" s="52" t="s">
        <v>121</v>
      </c>
      <c r="B44" s="52">
        <v>14.4</v>
      </c>
    </row>
    <row r="45" spans="1:2" x14ac:dyDescent="0.4">
      <c r="A45" s="52" t="s">
        <v>122</v>
      </c>
      <c r="B45" s="52">
        <v>173</v>
      </c>
    </row>
    <row r="46" spans="1:2" x14ac:dyDescent="0.4">
      <c r="A46" s="52" t="s">
        <v>123</v>
      </c>
      <c r="B46" s="52">
        <v>53.9</v>
      </c>
    </row>
    <row r="47" spans="1:2" x14ac:dyDescent="0.4">
      <c r="A47" s="52" t="s">
        <v>124</v>
      </c>
      <c r="B47" s="52">
        <v>43.3</v>
      </c>
    </row>
    <row r="48" spans="1:2" x14ac:dyDescent="0.4">
      <c r="A48" s="52" t="s">
        <v>125</v>
      </c>
      <c r="B48" s="52">
        <v>136.30000000000001</v>
      </c>
    </row>
    <row r="49" spans="1:2" x14ac:dyDescent="0.4">
      <c r="A49" s="52" t="s">
        <v>126</v>
      </c>
      <c r="B49" s="52">
        <v>76.099999999999994</v>
      </c>
    </row>
    <row r="50" spans="1:2" x14ac:dyDescent="0.4">
      <c r="A50" s="53" t="s">
        <v>127</v>
      </c>
      <c r="B50" s="52">
        <v>1134.5</v>
      </c>
    </row>
    <row r="51" spans="1:2" x14ac:dyDescent="0.4">
      <c r="A51" s="52" t="s">
        <v>128</v>
      </c>
      <c r="B51" s="52">
        <v>293.10000000000002</v>
      </c>
    </row>
    <row r="52" spans="1:2" x14ac:dyDescent="0.4">
      <c r="A52" s="52" t="s">
        <v>129</v>
      </c>
      <c r="B52" s="52">
        <v>86.9</v>
      </c>
    </row>
    <row r="53" spans="1:2" x14ac:dyDescent="0.4">
      <c r="A53" s="52" t="s">
        <v>130</v>
      </c>
      <c r="B53" s="52">
        <v>469.2</v>
      </c>
    </row>
    <row r="54" spans="1:2" x14ac:dyDescent="0.4">
      <c r="A54" s="52" t="s">
        <v>131</v>
      </c>
      <c r="B54" s="52">
        <v>285.3</v>
      </c>
    </row>
    <row r="55" spans="1:2" x14ac:dyDescent="0.4">
      <c r="A55" s="53" t="s">
        <v>132</v>
      </c>
      <c r="B55" s="52">
        <v>4451.5</v>
      </c>
    </row>
    <row r="56" spans="1:2" x14ac:dyDescent="0.4">
      <c r="A56" s="53" t="s">
        <v>133</v>
      </c>
      <c r="B56" s="52">
        <v>1682.9</v>
      </c>
    </row>
    <row r="57" spans="1:2" x14ac:dyDescent="0.4">
      <c r="A57" s="52" t="s">
        <v>134</v>
      </c>
      <c r="B57" s="52">
        <v>723.3</v>
      </c>
    </row>
    <row r="58" spans="1:2" x14ac:dyDescent="0.4">
      <c r="A58" s="52" t="s">
        <v>135</v>
      </c>
      <c r="B58" s="52">
        <v>329.8</v>
      </c>
    </row>
    <row r="59" spans="1:2" x14ac:dyDescent="0.4">
      <c r="A59" s="52" t="s">
        <v>136</v>
      </c>
      <c r="B59" s="52">
        <v>604.5</v>
      </c>
    </row>
    <row r="60" spans="1:2" x14ac:dyDescent="0.4">
      <c r="A60" s="52" t="s">
        <v>137</v>
      </c>
      <c r="B60" s="52">
        <v>25.3</v>
      </c>
    </row>
    <row r="61" spans="1:2" x14ac:dyDescent="0.4">
      <c r="A61" s="53" t="s">
        <v>138</v>
      </c>
      <c r="B61" s="52">
        <v>2768.7</v>
      </c>
    </row>
    <row r="62" spans="1:2" x14ac:dyDescent="0.4">
      <c r="A62" s="52" t="s">
        <v>139</v>
      </c>
      <c r="B62" s="52">
        <v>2500.4</v>
      </c>
    </row>
    <row r="63" spans="1:2" x14ac:dyDescent="0.4">
      <c r="A63" s="52" t="s">
        <v>140</v>
      </c>
      <c r="B63" s="52">
        <v>1980.1</v>
      </c>
    </row>
    <row r="64" spans="1:2" x14ac:dyDescent="0.4">
      <c r="A64" s="52" t="s">
        <v>141</v>
      </c>
      <c r="B64" s="52">
        <v>520.29999999999995</v>
      </c>
    </row>
    <row r="65" spans="1:2" x14ac:dyDescent="0.4">
      <c r="A65" s="52" t="s">
        <v>142</v>
      </c>
      <c r="B65" s="52">
        <v>268.2</v>
      </c>
    </row>
    <row r="66" spans="1:2" x14ac:dyDescent="0.4">
      <c r="A66" s="53" t="s">
        <v>143</v>
      </c>
      <c r="B66" s="52">
        <v>2731.3</v>
      </c>
    </row>
    <row r="67" spans="1:2" x14ac:dyDescent="0.4">
      <c r="A67" s="53" t="s">
        <v>144</v>
      </c>
      <c r="B67" s="52">
        <v>1645</v>
      </c>
    </row>
    <row r="68" spans="1:2" x14ac:dyDescent="0.4">
      <c r="A68" s="52" t="s">
        <v>145</v>
      </c>
      <c r="B68" s="52">
        <v>282.8</v>
      </c>
    </row>
    <row r="69" spans="1:2" x14ac:dyDescent="0.4">
      <c r="A69" s="52" t="s">
        <v>146</v>
      </c>
      <c r="B69" s="52">
        <v>370.5</v>
      </c>
    </row>
    <row r="70" spans="1:2" x14ac:dyDescent="0.4">
      <c r="A70" s="52" t="s">
        <v>147</v>
      </c>
      <c r="B70" s="52">
        <v>991.7</v>
      </c>
    </row>
    <row r="71" spans="1:2" x14ac:dyDescent="0.4">
      <c r="A71" s="53" t="s">
        <v>148</v>
      </c>
      <c r="B71" s="52">
        <v>411.8</v>
      </c>
    </row>
    <row r="72" spans="1:2" x14ac:dyDescent="0.4">
      <c r="A72" s="53" t="s">
        <v>149</v>
      </c>
      <c r="B72" s="52">
        <v>674.5</v>
      </c>
    </row>
    <row r="73" spans="1:2" x14ac:dyDescent="0.4">
      <c r="A73" s="52" t="s">
        <v>150</v>
      </c>
      <c r="B73" s="52">
        <v>615</v>
      </c>
    </row>
    <row r="74" spans="1:2" x14ac:dyDescent="0.4">
      <c r="A74" s="52" t="s">
        <v>151</v>
      </c>
      <c r="B74" s="52">
        <v>59.5</v>
      </c>
    </row>
    <row r="75" spans="1:2" x14ac:dyDescent="0.4">
      <c r="A75" s="53" t="s">
        <v>152</v>
      </c>
      <c r="B75" s="52">
        <v>1871.4</v>
      </c>
    </row>
    <row r="76" spans="1:2" x14ac:dyDescent="0.4">
      <c r="A76" s="53" t="s">
        <v>153</v>
      </c>
      <c r="B76" s="52">
        <v>275</v>
      </c>
    </row>
    <row r="77" spans="1:2" x14ac:dyDescent="0.4">
      <c r="A77" s="53" t="s">
        <v>154</v>
      </c>
      <c r="B77" s="52">
        <v>1596.4</v>
      </c>
    </row>
    <row r="78" spans="1:2" x14ac:dyDescent="0.4">
      <c r="A78" s="52" t="s">
        <v>155</v>
      </c>
      <c r="B78" s="52">
        <v>780.8</v>
      </c>
    </row>
    <row r="79" spans="1:2" x14ac:dyDescent="0.4">
      <c r="A79" s="52" t="s">
        <v>156</v>
      </c>
      <c r="B79" s="52">
        <v>513.6</v>
      </c>
    </row>
    <row r="80" spans="1:2" x14ac:dyDescent="0.4">
      <c r="A80" s="52" t="s">
        <v>157</v>
      </c>
      <c r="B80" s="52">
        <v>157.19999999999999</v>
      </c>
    </row>
    <row r="81" spans="1:2" x14ac:dyDescent="0.4">
      <c r="A81" s="52" t="s">
        <v>158</v>
      </c>
      <c r="B81" s="52">
        <v>144.80000000000001</v>
      </c>
    </row>
    <row r="82" spans="1:2" x14ac:dyDescent="0.4">
      <c r="A82" s="53" t="s">
        <v>159</v>
      </c>
      <c r="B82" s="52">
        <v>914.2</v>
      </c>
    </row>
    <row r="83" spans="1:2" x14ac:dyDescent="0.4">
      <c r="A83" s="53" t="s">
        <v>160</v>
      </c>
      <c r="B83" s="52">
        <v>241</v>
      </c>
    </row>
    <row r="84" spans="1:2" x14ac:dyDescent="0.4">
      <c r="A84" s="52" t="s">
        <v>161</v>
      </c>
      <c r="B84" s="52">
        <v>145.4</v>
      </c>
    </row>
    <row r="85" spans="1:2" x14ac:dyDescent="0.4">
      <c r="A85" s="52" t="s">
        <v>162</v>
      </c>
      <c r="B85" s="52">
        <v>95.6</v>
      </c>
    </row>
    <row r="86" spans="1:2" x14ac:dyDescent="0.4">
      <c r="A86" s="53" t="s">
        <v>163</v>
      </c>
      <c r="B86" s="52">
        <v>673.2</v>
      </c>
    </row>
    <row r="87" spans="1:2" x14ac:dyDescent="0.4">
      <c r="A87" s="52" t="s">
        <v>164</v>
      </c>
      <c r="B87" s="52">
        <v>185</v>
      </c>
    </row>
    <row r="88" spans="1:2" x14ac:dyDescent="0.4">
      <c r="A88" s="52" t="s">
        <v>165</v>
      </c>
      <c r="B88" s="52">
        <v>488.2</v>
      </c>
    </row>
    <row r="89" spans="1:2" x14ac:dyDescent="0.4">
      <c r="A89" s="53" t="s">
        <v>166</v>
      </c>
      <c r="B89" s="52">
        <v>454.4</v>
      </c>
    </row>
    <row r="90" spans="1:2" x14ac:dyDescent="0.4">
      <c r="A90" s="53" t="s">
        <v>36</v>
      </c>
      <c r="B90" s="52">
        <v>2621.8</v>
      </c>
    </row>
    <row r="91" spans="1:2" x14ac:dyDescent="0.4">
      <c r="A91" s="53" t="s">
        <v>167</v>
      </c>
      <c r="B91" s="52">
        <v>811.5</v>
      </c>
    </row>
    <row r="92" spans="1:2" x14ac:dyDescent="0.4">
      <c r="A92" s="52" t="s">
        <v>168</v>
      </c>
      <c r="B92" s="52">
        <v>749.4</v>
      </c>
    </row>
    <row r="93" spans="1:2" x14ac:dyDescent="0.4">
      <c r="A93" s="52" t="s">
        <v>169</v>
      </c>
      <c r="B93" s="52">
        <v>430.9</v>
      </c>
    </row>
    <row r="94" spans="1:2" x14ac:dyDescent="0.4">
      <c r="A94" s="52" t="s">
        <v>170</v>
      </c>
      <c r="B94" s="52">
        <v>318.5</v>
      </c>
    </row>
    <row r="95" spans="1:2" x14ac:dyDescent="0.4">
      <c r="A95" s="52" t="s">
        <v>171</v>
      </c>
      <c r="B95" s="52">
        <v>62</v>
      </c>
    </row>
    <row r="96" spans="1:2" x14ac:dyDescent="0.4">
      <c r="A96" s="53" t="s">
        <v>172</v>
      </c>
      <c r="B96" s="52">
        <v>1810.3</v>
      </c>
    </row>
    <row r="97" spans="1:2" x14ac:dyDescent="0.4">
      <c r="A97" s="52" t="s">
        <v>168</v>
      </c>
      <c r="B97" s="52">
        <v>1656.1</v>
      </c>
    </row>
    <row r="98" spans="1:2" x14ac:dyDescent="0.4">
      <c r="A98" s="52" t="s">
        <v>171</v>
      </c>
      <c r="B98" s="52">
        <v>154.30000000000001</v>
      </c>
    </row>
    <row r="99" spans="1:2" x14ac:dyDescent="0.4">
      <c r="A99" s="52" t="s">
        <v>173</v>
      </c>
      <c r="B99" s="52" t="s">
        <v>79</v>
      </c>
    </row>
    <row r="100" spans="1:2" x14ac:dyDescent="0.4">
      <c r="A100" s="52" t="s">
        <v>174</v>
      </c>
      <c r="B100" s="52">
        <v>3732.8</v>
      </c>
    </row>
    <row r="101" spans="1:2" x14ac:dyDescent="0.4">
      <c r="A101" s="52" t="s">
        <v>175</v>
      </c>
      <c r="B101" s="52">
        <v>15018</v>
      </c>
    </row>
    <row r="102" spans="1:2" x14ac:dyDescent="0.4">
      <c r="A102" s="52" t="s">
        <v>176</v>
      </c>
      <c r="B102" s="52">
        <v>1515.3</v>
      </c>
    </row>
  </sheetData>
  <mergeCells count="2">
    <mergeCell ref="A1"/>
    <mergeCell ref="B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2574A4-6DBB-4BAC-8C83-691CDFD0E282}">
  <dimension ref="A1:E102"/>
  <sheetViews>
    <sheetView workbookViewId="0">
      <selection activeCell="F19" sqref="F19"/>
    </sheetView>
  </sheetViews>
  <sheetFormatPr defaultRowHeight="14.6" x14ac:dyDescent="0.4"/>
  <cols>
    <col min="1" max="1" width="62.07421875" bestFit="1" customWidth="1"/>
    <col min="2" max="2" width="7.84375" bestFit="1" customWidth="1"/>
  </cols>
  <sheetData>
    <row r="1" spans="1:5" x14ac:dyDescent="0.4">
      <c r="A1" t="s">
        <v>47</v>
      </c>
      <c r="B1" t="s">
        <v>177</v>
      </c>
      <c r="D1" t="s">
        <v>47</v>
      </c>
      <c r="E1" t="s">
        <v>177</v>
      </c>
    </row>
    <row r="2" spans="1:5" x14ac:dyDescent="0.4">
      <c r="A2" s="48" t="s">
        <v>80</v>
      </c>
      <c r="B2" s="48">
        <v>21372.6</v>
      </c>
      <c r="D2" t="s">
        <v>50</v>
      </c>
      <c r="E2">
        <f>B4</f>
        <v>162.6</v>
      </c>
    </row>
    <row r="3" spans="1:5" x14ac:dyDescent="0.4">
      <c r="A3" t="s">
        <v>10</v>
      </c>
      <c r="B3">
        <v>18750.8</v>
      </c>
      <c r="D3" t="s">
        <v>178</v>
      </c>
      <c r="E3">
        <f>SUM(B7, B11, B12, B13)</f>
        <v>3903.5</v>
      </c>
    </row>
    <row r="4" spans="1:5" x14ac:dyDescent="0.4">
      <c r="A4" s="48" t="s">
        <v>81</v>
      </c>
      <c r="B4" s="48">
        <v>162.6</v>
      </c>
      <c r="D4" t="s">
        <v>51</v>
      </c>
      <c r="E4">
        <f>SUM(B35, B36, B41, B50, B55, B66, B75, B82, B89)</f>
        <v>14684.7</v>
      </c>
    </row>
    <row r="5" spans="1:5" x14ac:dyDescent="0.4">
      <c r="A5" t="s">
        <v>82</v>
      </c>
      <c r="B5">
        <v>123</v>
      </c>
      <c r="D5" t="s">
        <v>179</v>
      </c>
      <c r="E5">
        <f>B90</f>
        <v>2621.8</v>
      </c>
    </row>
    <row r="6" spans="1:5" x14ac:dyDescent="0.4">
      <c r="A6" t="s">
        <v>83</v>
      </c>
      <c r="B6">
        <v>39.6</v>
      </c>
      <c r="D6" t="s">
        <v>54</v>
      </c>
      <c r="E6">
        <f>B2</f>
        <v>21372.6</v>
      </c>
    </row>
    <row r="7" spans="1:5" x14ac:dyDescent="0.4">
      <c r="A7" s="48" t="s">
        <v>84</v>
      </c>
      <c r="B7" s="48">
        <v>295.7</v>
      </c>
    </row>
    <row r="8" spans="1:5" x14ac:dyDescent="0.4">
      <c r="A8" t="s">
        <v>85</v>
      </c>
      <c r="B8">
        <v>182.7</v>
      </c>
    </row>
    <row r="9" spans="1:5" x14ac:dyDescent="0.4">
      <c r="A9" t="s">
        <v>86</v>
      </c>
      <c r="B9">
        <v>59.2</v>
      </c>
    </row>
    <row r="10" spans="1:5" x14ac:dyDescent="0.4">
      <c r="A10" t="s">
        <v>87</v>
      </c>
      <c r="B10">
        <v>53.8</v>
      </c>
    </row>
    <row r="11" spans="1:5" x14ac:dyDescent="0.4">
      <c r="A11" s="48" t="s">
        <v>88</v>
      </c>
      <c r="B11" s="48">
        <v>333.3</v>
      </c>
    </row>
    <row r="12" spans="1:5" x14ac:dyDescent="0.4">
      <c r="A12" s="48" t="s">
        <v>89</v>
      </c>
      <c r="B12" s="48">
        <v>903.6</v>
      </c>
    </row>
    <row r="13" spans="1:5" x14ac:dyDescent="0.4">
      <c r="A13" s="48" t="s">
        <v>90</v>
      </c>
      <c r="B13" s="48">
        <v>2370.9</v>
      </c>
    </row>
    <row r="14" spans="1:5" x14ac:dyDescent="0.4">
      <c r="A14" t="s">
        <v>91</v>
      </c>
      <c r="B14">
        <v>1327.9</v>
      </c>
    </row>
    <row r="15" spans="1:5" x14ac:dyDescent="0.4">
      <c r="A15" t="s">
        <v>92</v>
      </c>
      <c r="B15">
        <v>39.9</v>
      </c>
    </row>
    <row r="16" spans="1:5" x14ac:dyDescent="0.4">
      <c r="A16" t="s">
        <v>93</v>
      </c>
      <c r="B16">
        <v>65.099999999999994</v>
      </c>
    </row>
    <row r="17" spans="1:2" x14ac:dyDescent="0.4">
      <c r="A17" t="s">
        <v>94</v>
      </c>
      <c r="B17">
        <v>66.2</v>
      </c>
    </row>
    <row r="18" spans="1:2" x14ac:dyDescent="0.4">
      <c r="A18" t="s">
        <v>95</v>
      </c>
      <c r="B18">
        <v>162.9</v>
      </c>
    </row>
    <row r="19" spans="1:2" x14ac:dyDescent="0.4">
      <c r="A19" t="s">
        <v>96</v>
      </c>
      <c r="B19">
        <v>167.5</v>
      </c>
    </row>
    <row r="20" spans="1:2" x14ac:dyDescent="0.4">
      <c r="A20" t="s">
        <v>97</v>
      </c>
      <c r="B20">
        <v>307.7</v>
      </c>
    </row>
    <row r="21" spans="1:2" x14ac:dyDescent="0.4">
      <c r="A21" t="s">
        <v>98</v>
      </c>
      <c r="B21">
        <v>65</v>
      </c>
    </row>
    <row r="22" spans="1:2" x14ac:dyDescent="0.4">
      <c r="A22" t="s">
        <v>99</v>
      </c>
      <c r="B22">
        <v>158.69999999999999</v>
      </c>
    </row>
    <row r="23" spans="1:2" x14ac:dyDescent="0.4">
      <c r="A23" t="s">
        <v>100</v>
      </c>
      <c r="B23">
        <v>165.7</v>
      </c>
    </row>
    <row r="24" spans="1:2" x14ac:dyDescent="0.4">
      <c r="A24" t="s">
        <v>101</v>
      </c>
      <c r="B24">
        <v>32.299999999999997</v>
      </c>
    </row>
    <row r="25" spans="1:2" x14ac:dyDescent="0.4">
      <c r="A25" t="s">
        <v>102</v>
      </c>
      <c r="B25">
        <v>96.9</v>
      </c>
    </row>
    <row r="26" spans="1:2" x14ac:dyDescent="0.4">
      <c r="A26" t="s">
        <v>103</v>
      </c>
      <c r="B26">
        <v>1043</v>
      </c>
    </row>
    <row r="27" spans="1:2" x14ac:dyDescent="0.4">
      <c r="A27" t="s">
        <v>104</v>
      </c>
      <c r="B27">
        <v>277.8</v>
      </c>
    </row>
    <row r="28" spans="1:2" x14ac:dyDescent="0.4">
      <c r="A28" t="s">
        <v>105</v>
      </c>
      <c r="B28">
        <v>16.8</v>
      </c>
    </row>
    <row r="29" spans="1:2" x14ac:dyDescent="0.4">
      <c r="A29" t="s">
        <v>106</v>
      </c>
      <c r="B29">
        <v>9.3000000000000007</v>
      </c>
    </row>
    <row r="30" spans="1:2" x14ac:dyDescent="0.4">
      <c r="A30" t="s">
        <v>107</v>
      </c>
      <c r="B30">
        <v>59.7</v>
      </c>
    </row>
    <row r="31" spans="1:2" x14ac:dyDescent="0.4">
      <c r="A31" t="s">
        <v>108</v>
      </c>
      <c r="B31">
        <v>41.3</v>
      </c>
    </row>
    <row r="32" spans="1:2" x14ac:dyDescent="0.4">
      <c r="A32" t="s">
        <v>109</v>
      </c>
      <c r="B32">
        <v>163.6</v>
      </c>
    </row>
    <row r="33" spans="1:2" x14ac:dyDescent="0.4">
      <c r="A33" t="s">
        <v>110</v>
      </c>
      <c r="B33">
        <v>391</v>
      </c>
    </row>
    <row r="34" spans="1:2" x14ac:dyDescent="0.4">
      <c r="A34" t="s">
        <v>111</v>
      </c>
      <c r="B34">
        <v>83.7</v>
      </c>
    </row>
    <row r="35" spans="1:2" x14ac:dyDescent="0.4">
      <c r="A35" s="48" t="s">
        <v>112</v>
      </c>
      <c r="B35" s="48">
        <v>1275</v>
      </c>
    </row>
    <row r="36" spans="1:2" x14ac:dyDescent="0.4">
      <c r="A36" s="48" t="s">
        <v>113</v>
      </c>
      <c r="B36" s="48">
        <v>1166.7</v>
      </c>
    </row>
    <row r="37" spans="1:2" x14ac:dyDescent="0.4">
      <c r="A37" t="s">
        <v>114</v>
      </c>
      <c r="B37">
        <v>225.8</v>
      </c>
    </row>
    <row r="38" spans="1:2" x14ac:dyDescent="0.4">
      <c r="A38" t="s">
        <v>115</v>
      </c>
      <c r="B38">
        <v>158.30000000000001</v>
      </c>
    </row>
    <row r="39" spans="1:2" x14ac:dyDescent="0.4">
      <c r="A39" t="s">
        <v>116</v>
      </c>
      <c r="B39">
        <v>153.6</v>
      </c>
    </row>
    <row r="40" spans="1:2" x14ac:dyDescent="0.4">
      <c r="A40" t="s">
        <v>117</v>
      </c>
      <c r="B40">
        <v>628.9</v>
      </c>
    </row>
    <row r="41" spans="1:2" x14ac:dyDescent="0.4">
      <c r="A41" s="48" t="s">
        <v>118</v>
      </c>
      <c r="B41" s="48">
        <v>685.7</v>
      </c>
    </row>
    <row r="42" spans="1:2" x14ac:dyDescent="0.4">
      <c r="A42" t="s">
        <v>119</v>
      </c>
      <c r="B42">
        <v>146.30000000000001</v>
      </c>
    </row>
    <row r="43" spans="1:2" x14ac:dyDescent="0.4">
      <c r="A43" t="s">
        <v>120</v>
      </c>
      <c r="B43">
        <v>42.4</v>
      </c>
    </row>
    <row r="44" spans="1:2" x14ac:dyDescent="0.4">
      <c r="A44" t="s">
        <v>121</v>
      </c>
      <c r="B44">
        <v>14.4</v>
      </c>
    </row>
    <row r="45" spans="1:2" x14ac:dyDescent="0.4">
      <c r="A45" t="s">
        <v>122</v>
      </c>
      <c r="B45">
        <v>173</v>
      </c>
    </row>
    <row r="46" spans="1:2" x14ac:dyDescent="0.4">
      <c r="A46" t="s">
        <v>123</v>
      </c>
      <c r="B46">
        <v>53.9</v>
      </c>
    </row>
    <row r="47" spans="1:2" x14ac:dyDescent="0.4">
      <c r="A47" t="s">
        <v>124</v>
      </c>
      <c r="B47">
        <v>43.3</v>
      </c>
    </row>
    <row r="48" spans="1:2" x14ac:dyDescent="0.4">
      <c r="A48" t="s">
        <v>125</v>
      </c>
      <c r="B48">
        <v>136.30000000000001</v>
      </c>
    </row>
    <row r="49" spans="1:2" x14ac:dyDescent="0.4">
      <c r="A49" t="s">
        <v>126</v>
      </c>
      <c r="B49">
        <v>76.099999999999994</v>
      </c>
    </row>
    <row r="50" spans="1:2" x14ac:dyDescent="0.4">
      <c r="A50" s="48" t="s">
        <v>127</v>
      </c>
      <c r="B50" s="48">
        <v>1134.5</v>
      </c>
    </row>
    <row r="51" spans="1:2" x14ac:dyDescent="0.4">
      <c r="A51" t="s">
        <v>128</v>
      </c>
      <c r="B51">
        <v>293.10000000000002</v>
      </c>
    </row>
    <row r="52" spans="1:2" x14ac:dyDescent="0.4">
      <c r="A52" t="s">
        <v>129</v>
      </c>
      <c r="B52">
        <v>86.9</v>
      </c>
    </row>
    <row r="53" spans="1:2" x14ac:dyDescent="0.4">
      <c r="A53" t="s">
        <v>130</v>
      </c>
      <c r="B53">
        <v>469.2</v>
      </c>
    </row>
    <row r="54" spans="1:2" x14ac:dyDescent="0.4">
      <c r="A54" t="s">
        <v>131</v>
      </c>
      <c r="B54">
        <v>285.3</v>
      </c>
    </row>
    <row r="55" spans="1:2" x14ac:dyDescent="0.4">
      <c r="A55" s="48" t="s">
        <v>132</v>
      </c>
      <c r="B55" s="48">
        <v>4451.5</v>
      </c>
    </row>
    <row r="56" spans="1:2" x14ac:dyDescent="0.4">
      <c r="A56" t="s">
        <v>133</v>
      </c>
      <c r="B56">
        <v>1682.9</v>
      </c>
    </row>
    <row r="57" spans="1:2" x14ac:dyDescent="0.4">
      <c r="A57" t="s">
        <v>134</v>
      </c>
      <c r="B57">
        <v>723.3</v>
      </c>
    </row>
    <row r="58" spans="1:2" x14ac:dyDescent="0.4">
      <c r="A58" t="s">
        <v>135</v>
      </c>
      <c r="B58">
        <v>329.8</v>
      </c>
    </row>
    <row r="59" spans="1:2" x14ac:dyDescent="0.4">
      <c r="A59" t="s">
        <v>136</v>
      </c>
      <c r="B59">
        <v>604.5</v>
      </c>
    </row>
    <row r="60" spans="1:2" x14ac:dyDescent="0.4">
      <c r="A60" t="s">
        <v>137</v>
      </c>
      <c r="B60">
        <v>25.3</v>
      </c>
    </row>
    <row r="61" spans="1:2" x14ac:dyDescent="0.4">
      <c r="A61" t="s">
        <v>138</v>
      </c>
      <c r="B61">
        <v>2768.7</v>
      </c>
    </row>
    <row r="62" spans="1:2" x14ac:dyDescent="0.4">
      <c r="A62" t="s">
        <v>139</v>
      </c>
      <c r="B62">
        <v>2500.4</v>
      </c>
    </row>
    <row r="63" spans="1:2" x14ac:dyDescent="0.4">
      <c r="A63" t="s">
        <v>140</v>
      </c>
      <c r="B63">
        <v>1980.1</v>
      </c>
    </row>
    <row r="64" spans="1:2" x14ac:dyDescent="0.4">
      <c r="A64" t="s">
        <v>141</v>
      </c>
      <c r="B64">
        <v>520.29999999999995</v>
      </c>
    </row>
    <row r="65" spans="1:2" x14ac:dyDescent="0.4">
      <c r="A65" t="s">
        <v>142</v>
      </c>
      <c r="B65">
        <v>268.2</v>
      </c>
    </row>
    <row r="66" spans="1:2" x14ac:dyDescent="0.4">
      <c r="A66" s="48" t="s">
        <v>143</v>
      </c>
      <c r="B66" s="48">
        <v>2731.3</v>
      </c>
    </row>
    <row r="67" spans="1:2" x14ac:dyDescent="0.4">
      <c r="A67" t="s">
        <v>144</v>
      </c>
      <c r="B67">
        <v>1645</v>
      </c>
    </row>
    <row r="68" spans="1:2" x14ac:dyDescent="0.4">
      <c r="A68" t="s">
        <v>145</v>
      </c>
      <c r="B68">
        <v>282.8</v>
      </c>
    </row>
    <row r="69" spans="1:2" x14ac:dyDescent="0.4">
      <c r="A69" t="s">
        <v>146</v>
      </c>
      <c r="B69">
        <v>370.5</v>
      </c>
    </row>
    <row r="70" spans="1:2" x14ac:dyDescent="0.4">
      <c r="A70" t="s">
        <v>147</v>
      </c>
      <c r="B70">
        <v>991.7</v>
      </c>
    </row>
    <row r="71" spans="1:2" x14ac:dyDescent="0.4">
      <c r="A71" t="s">
        <v>148</v>
      </c>
      <c r="B71">
        <v>411.8</v>
      </c>
    </row>
    <row r="72" spans="1:2" x14ac:dyDescent="0.4">
      <c r="A72" t="s">
        <v>149</v>
      </c>
      <c r="B72">
        <v>674.5</v>
      </c>
    </row>
    <row r="73" spans="1:2" x14ac:dyDescent="0.4">
      <c r="A73" t="s">
        <v>150</v>
      </c>
      <c r="B73">
        <v>615</v>
      </c>
    </row>
    <row r="74" spans="1:2" x14ac:dyDescent="0.4">
      <c r="A74" t="s">
        <v>151</v>
      </c>
      <c r="B74">
        <v>59.5</v>
      </c>
    </row>
    <row r="75" spans="1:2" x14ac:dyDescent="0.4">
      <c r="A75" s="48" t="s">
        <v>152</v>
      </c>
      <c r="B75" s="48">
        <v>1871.4</v>
      </c>
    </row>
    <row r="76" spans="1:2" x14ac:dyDescent="0.4">
      <c r="A76" t="s">
        <v>153</v>
      </c>
      <c r="B76">
        <v>275</v>
      </c>
    </row>
    <row r="77" spans="1:2" x14ac:dyDescent="0.4">
      <c r="A77" t="s">
        <v>154</v>
      </c>
      <c r="B77">
        <v>1596.4</v>
      </c>
    </row>
    <row r="78" spans="1:2" x14ac:dyDescent="0.4">
      <c r="A78" t="s">
        <v>155</v>
      </c>
      <c r="B78">
        <v>780.8</v>
      </c>
    </row>
    <row r="79" spans="1:2" x14ac:dyDescent="0.4">
      <c r="A79" t="s">
        <v>156</v>
      </c>
      <c r="B79">
        <v>513.6</v>
      </c>
    </row>
    <row r="80" spans="1:2" x14ac:dyDescent="0.4">
      <c r="A80" t="s">
        <v>157</v>
      </c>
      <c r="B80">
        <v>157.19999999999999</v>
      </c>
    </row>
    <row r="81" spans="1:2" x14ac:dyDescent="0.4">
      <c r="A81" t="s">
        <v>158</v>
      </c>
      <c r="B81">
        <v>144.80000000000001</v>
      </c>
    </row>
    <row r="82" spans="1:2" x14ac:dyDescent="0.4">
      <c r="A82" s="48" t="s">
        <v>159</v>
      </c>
      <c r="B82" s="48">
        <v>914.2</v>
      </c>
    </row>
    <row r="83" spans="1:2" x14ac:dyDescent="0.4">
      <c r="A83" t="s">
        <v>160</v>
      </c>
      <c r="B83">
        <v>241</v>
      </c>
    </row>
    <row r="84" spans="1:2" x14ac:dyDescent="0.4">
      <c r="A84" t="s">
        <v>161</v>
      </c>
      <c r="B84">
        <v>145.4</v>
      </c>
    </row>
    <row r="85" spans="1:2" x14ac:dyDescent="0.4">
      <c r="A85" t="s">
        <v>162</v>
      </c>
      <c r="B85">
        <v>95.6</v>
      </c>
    </row>
    <row r="86" spans="1:2" x14ac:dyDescent="0.4">
      <c r="A86" t="s">
        <v>163</v>
      </c>
      <c r="B86">
        <v>673.2</v>
      </c>
    </row>
    <row r="87" spans="1:2" x14ac:dyDescent="0.4">
      <c r="A87" t="s">
        <v>164</v>
      </c>
      <c r="B87">
        <v>185</v>
      </c>
    </row>
    <row r="88" spans="1:2" x14ac:dyDescent="0.4">
      <c r="A88" t="s">
        <v>165</v>
      </c>
      <c r="B88">
        <v>488.2</v>
      </c>
    </row>
    <row r="89" spans="1:2" x14ac:dyDescent="0.4">
      <c r="A89" s="48" t="s">
        <v>166</v>
      </c>
      <c r="B89" s="48">
        <v>454.4</v>
      </c>
    </row>
    <row r="90" spans="1:2" x14ac:dyDescent="0.4">
      <c r="A90" s="48" t="s">
        <v>36</v>
      </c>
      <c r="B90" s="48">
        <v>2621.8</v>
      </c>
    </row>
    <row r="91" spans="1:2" x14ac:dyDescent="0.4">
      <c r="A91" t="s">
        <v>167</v>
      </c>
      <c r="B91">
        <v>811.5</v>
      </c>
    </row>
    <row r="92" spans="1:2" x14ac:dyDescent="0.4">
      <c r="A92" t="s">
        <v>168</v>
      </c>
      <c r="B92">
        <v>749.4</v>
      </c>
    </row>
    <row r="93" spans="1:2" x14ac:dyDescent="0.4">
      <c r="A93" t="s">
        <v>169</v>
      </c>
      <c r="B93">
        <v>430.9</v>
      </c>
    </row>
    <row r="94" spans="1:2" x14ac:dyDescent="0.4">
      <c r="A94" t="s">
        <v>170</v>
      </c>
      <c r="B94">
        <v>318.5</v>
      </c>
    </row>
    <row r="95" spans="1:2" x14ac:dyDescent="0.4">
      <c r="A95" t="s">
        <v>171</v>
      </c>
      <c r="B95">
        <v>62</v>
      </c>
    </row>
    <row r="96" spans="1:2" x14ac:dyDescent="0.4">
      <c r="A96" t="s">
        <v>172</v>
      </c>
      <c r="B96">
        <v>1810.3</v>
      </c>
    </row>
    <row r="97" spans="1:2" x14ac:dyDescent="0.4">
      <c r="A97" t="s">
        <v>168</v>
      </c>
      <c r="B97">
        <v>1656.1</v>
      </c>
    </row>
    <row r="98" spans="1:2" x14ac:dyDescent="0.4">
      <c r="A98" t="s">
        <v>171</v>
      </c>
      <c r="B98">
        <v>154.30000000000001</v>
      </c>
    </row>
    <row r="99" spans="1:2" x14ac:dyDescent="0.4">
      <c r="A99" t="s">
        <v>173</v>
      </c>
      <c r="B99" t="s">
        <v>79</v>
      </c>
    </row>
    <row r="100" spans="1:2" x14ac:dyDescent="0.4">
      <c r="A100" t="s">
        <v>174</v>
      </c>
      <c r="B100">
        <v>3732.8</v>
      </c>
    </row>
    <row r="101" spans="1:2" x14ac:dyDescent="0.4">
      <c r="A101" t="s">
        <v>175</v>
      </c>
      <c r="B101">
        <v>15018</v>
      </c>
    </row>
    <row r="102" spans="1:2" x14ac:dyDescent="0.4">
      <c r="A102" t="s">
        <v>176</v>
      </c>
      <c r="B102">
        <v>1515.3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43A6-531F-46CB-A91F-05AB9D625082}">
  <dimension ref="A1:F6"/>
  <sheetViews>
    <sheetView workbookViewId="0">
      <selection activeCell="D2" sqref="D2"/>
    </sheetView>
  </sheetViews>
  <sheetFormatPr defaultRowHeight="14.6" x14ac:dyDescent="0.4"/>
  <cols>
    <col min="2" max="2" width="9.84375" bestFit="1" customWidth="1"/>
  </cols>
  <sheetData>
    <row r="1" spans="1:6" x14ac:dyDescent="0.4">
      <c r="A1" t="s">
        <v>47</v>
      </c>
      <c r="B1" t="s">
        <v>61</v>
      </c>
      <c r="C1" s="42" t="s">
        <v>55</v>
      </c>
      <c r="D1" t="s">
        <v>57</v>
      </c>
      <c r="E1" t="s">
        <v>58</v>
      </c>
      <c r="F1" t="s">
        <v>59</v>
      </c>
    </row>
    <row r="2" spans="1:6" x14ac:dyDescent="0.4">
      <c r="A2" t="s">
        <v>53</v>
      </c>
      <c r="B2" s="45">
        <v>162.6</v>
      </c>
      <c r="C2" s="42">
        <f>B2/$B$6</f>
        <v>7.6078717610398366E-3</v>
      </c>
      <c r="E2" s="42" t="e">
        <f>D2/$D$6</f>
        <v>#DIV/0!</v>
      </c>
      <c r="F2" s="42">
        <f>C2/B2</f>
        <v>4.6788879219187188E-5</v>
      </c>
    </row>
    <row r="3" spans="1:6" x14ac:dyDescent="0.4">
      <c r="A3" t="s">
        <v>15</v>
      </c>
      <c r="B3" s="45">
        <v>3903.5</v>
      </c>
      <c r="C3" s="42">
        <f t="shared" ref="C3:C6" si="0">B3/$B$6</f>
        <v>0.18264039003209717</v>
      </c>
      <c r="E3" s="42" t="e">
        <f t="shared" ref="E3:E6" si="1">D3/$D$6</f>
        <v>#DIV/0!</v>
      </c>
      <c r="F3" s="42">
        <f t="shared" ref="F3:F6" si="2">C3/B3</f>
        <v>4.6788879219187181E-5</v>
      </c>
    </row>
    <row r="4" spans="1:6" x14ac:dyDescent="0.4">
      <c r="A4" t="s">
        <v>51</v>
      </c>
      <c r="B4" s="45">
        <v>14684.7</v>
      </c>
      <c r="C4" s="42">
        <f t="shared" si="0"/>
        <v>0.68708065466999813</v>
      </c>
      <c r="E4" s="42" t="e">
        <f t="shared" si="1"/>
        <v>#DIV/0!</v>
      </c>
      <c r="F4" s="42">
        <f t="shared" si="2"/>
        <v>4.6788879219187188E-5</v>
      </c>
    </row>
    <row r="5" spans="1:6" x14ac:dyDescent="0.4">
      <c r="A5" t="s">
        <v>56</v>
      </c>
      <c r="B5" s="45">
        <v>2621.8</v>
      </c>
      <c r="C5" s="42">
        <f t="shared" si="0"/>
        <v>0.12267108353686497</v>
      </c>
      <c r="E5" s="42" t="e">
        <f t="shared" si="1"/>
        <v>#DIV/0!</v>
      </c>
      <c r="F5" s="42">
        <f t="shared" si="2"/>
        <v>4.6788879219187188E-5</v>
      </c>
    </row>
    <row r="6" spans="1:6" x14ac:dyDescent="0.4">
      <c r="A6" t="s">
        <v>54</v>
      </c>
      <c r="B6" s="45">
        <v>21372.6</v>
      </c>
      <c r="C6" s="42">
        <f t="shared" si="0"/>
        <v>1</v>
      </c>
      <c r="E6" s="42" t="e">
        <f t="shared" si="1"/>
        <v>#DIV/0!</v>
      </c>
      <c r="F6" s="42">
        <f t="shared" si="2"/>
        <v>4.6788879219187188E-5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4"/>
  <sheetViews>
    <sheetView workbookViewId="0">
      <selection activeCell="B28" sqref="B28"/>
    </sheetView>
  </sheetViews>
  <sheetFormatPr defaultColWidth="9.15234375" defaultRowHeight="10.3" x14ac:dyDescent="0.25"/>
  <cols>
    <col min="1" max="1" width="4.69140625" style="13" customWidth="1"/>
    <col min="2" max="2" width="64.69140625" style="13" customWidth="1"/>
    <col min="3" max="17" width="9.69140625" style="13" customWidth="1"/>
    <col min="18" max="21" width="8.3046875" style="13" customWidth="1"/>
    <col min="22" max="16384" width="9.15234375" style="13"/>
  </cols>
  <sheetData>
    <row r="1" spans="1:24" s="2" customFormat="1" ht="21" customHeight="1" x14ac:dyDescent="0.5">
      <c r="A1" s="55" t="s">
        <v>45</v>
      </c>
      <c r="B1" s="55"/>
      <c r="C1" s="55"/>
      <c r="D1" s="55"/>
      <c r="E1" s="55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1" t="s">
        <v>45</v>
      </c>
      <c r="S1" s="1"/>
      <c r="T1" s="1"/>
      <c r="U1" s="1"/>
    </row>
    <row r="2" spans="1:24" s="3" customFormat="1" ht="12" customHeight="1" x14ac:dyDescent="0.25">
      <c r="A2" s="56" t="s">
        <v>0</v>
      </c>
      <c r="B2" s="59"/>
      <c r="C2" s="62" t="s">
        <v>1</v>
      </c>
      <c r="D2" s="62" t="s">
        <v>1</v>
      </c>
      <c r="E2" s="62" t="s">
        <v>1</v>
      </c>
      <c r="F2" s="62" t="s">
        <v>1</v>
      </c>
      <c r="G2" s="62" t="s">
        <v>1</v>
      </c>
      <c r="H2" s="62" t="s">
        <v>1</v>
      </c>
      <c r="I2" s="62" t="s">
        <v>2</v>
      </c>
      <c r="J2" s="62" t="s">
        <v>2</v>
      </c>
      <c r="K2" s="62" t="s">
        <v>2</v>
      </c>
      <c r="L2" s="62" t="s">
        <v>2</v>
      </c>
      <c r="M2" s="62" t="s">
        <v>2</v>
      </c>
      <c r="N2" s="62" t="s">
        <v>2</v>
      </c>
      <c r="O2" s="62" t="s">
        <v>2</v>
      </c>
      <c r="P2" s="62" t="s">
        <v>2</v>
      </c>
      <c r="Q2" s="62" t="s">
        <v>2</v>
      </c>
    </row>
    <row r="3" spans="1:24" s="3" customFormat="1" ht="15.75" customHeight="1" x14ac:dyDescent="0.25">
      <c r="A3" s="57" t="s">
        <v>0</v>
      </c>
      <c r="B3" s="60"/>
      <c r="C3" s="63">
        <v>2020</v>
      </c>
      <c r="D3" s="62" t="s">
        <v>3</v>
      </c>
      <c r="E3" s="62" t="s">
        <v>3</v>
      </c>
      <c r="F3" s="62" t="s">
        <v>3</v>
      </c>
      <c r="G3" s="62" t="s">
        <v>3</v>
      </c>
      <c r="H3" s="62" t="s">
        <v>3</v>
      </c>
      <c r="I3" s="63">
        <v>2020</v>
      </c>
      <c r="J3" s="62" t="s">
        <v>3</v>
      </c>
      <c r="K3" s="62" t="s">
        <v>3</v>
      </c>
      <c r="L3" s="62" t="s">
        <v>3</v>
      </c>
      <c r="M3" s="62" t="s">
        <v>3</v>
      </c>
      <c r="N3" s="62" t="s">
        <v>3</v>
      </c>
      <c r="O3" s="64" t="s">
        <v>4</v>
      </c>
      <c r="P3" s="64" t="s">
        <v>4</v>
      </c>
      <c r="Q3" s="64" t="s">
        <v>4</v>
      </c>
    </row>
    <row r="4" spans="1:24" s="3" customFormat="1" ht="12" customHeight="1" x14ac:dyDescent="0.4">
      <c r="A4" s="57" t="s">
        <v>0</v>
      </c>
      <c r="B4" s="60"/>
      <c r="C4" s="63">
        <v>2020</v>
      </c>
      <c r="D4" s="69">
        <v>2020</v>
      </c>
      <c r="E4" s="70">
        <v>2020</v>
      </c>
      <c r="F4" s="70">
        <v>2020</v>
      </c>
      <c r="G4" s="69">
        <v>2021</v>
      </c>
      <c r="H4" s="71">
        <v>2021</v>
      </c>
      <c r="I4" s="63">
        <v>2020</v>
      </c>
      <c r="J4" s="69">
        <v>2020</v>
      </c>
      <c r="K4" s="70">
        <v>2020</v>
      </c>
      <c r="L4" s="70">
        <v>2020</v>
      </c>
      <c r="M4" s="69">
        <v>2021</v>
      </c>
      <c r="N4" s="71">
        <v>2021</v>
      </c>
      <c r="O4" s="63">
        <v>2020</v>
      </c>
      <c r="P4" s="69">
        <v>2021</v>
      </c>
      <c r="Q4" s="71">
        <v>2021</v>
      </c>
    </row>
    <row r="5" spans="1:24" s="3" customFormat="1" ht="12" customHeight="1" x14ac:dyDescent="0.25">
      <c r="A5" s="58" t="s">
        <v>0</v>
      </c>
      <c r="B5" s="61"/>
      <c r="C5" s="63">
        <v>2020</v>
      </c>
      <c r="D5" s="4" t="s">
        <v>5</v>
      </c>
      <c r="E5" s="5" t="s">
        <v>6</v>
      </c>
      <c r="F5" s="5" t="s">
        <v>7</v>
      </c>
      <c r="G5" s="5" t="s">
        <v>8</v>
      </c>
      <c r="H5" s="4" t="s">
        <v>5</v>
      </c>
      <c r="I5" s="63">
        <v>2020</v>
      </c>
      <c r="J5" s="4" t="s">
        <v>5</v>
      </c>
      <c r="K5" s="5" t="s">
        <v>6</v>
      </c>
      <c r="L5" s="5" t="s">
        <v>7</v>
      </c>
      <c r="M5" s="5" t="s">
        <v>8</v>
      </c>
      <c r="N5" s="4" t="s">
        <v>5</v>
      </c>
      <c r="O5" s="63">
        <v>2020</v>
      </c>
      <c r="P5" s="5" t="s">
        <v>8</v>
      </c>
      <c r="Q5" s="5" t="s">
        <v>5</v>
      </c>
    </row>
    <row r="6" spans="1:24" ht="15" customHeight="1" x14ac:dyDescent="0.4">
      <c r="A6" s="6">
        <v>1</v>
      </c>
      <c r="B6" s="7" t="s">
        <v>9</v>
      </c>
      <c r="C6" s="8">
        <v>20893.7</v>
      </c>
      <c r="D6" s="9">
        <v>19477.400000000001</v>
      </c>
      <c r="E6" s="8">
        <v>21138.6</v>
      </c>
      <c r="F6" s="8">
        <v>21477.599999999999</v>
      </c>
      <c r="G6" s="8">
        <v>22038.2</v>
      </c>
      <c r="H6" s="8">
        <v>22741</v>
      </c>
      <c r="I6" s="10">
        <v>18384.7</v>
      </c>
      <c r="J6" s="8">
        <v>17258.2</v>
      </c>
      <c r="K6" s="8">
        <v>18560.8</v>
      </c>
      <c r="L6" s="8">
        <v>18767.8</v>
      </c>
      <c r="M6" s="8">
        <v>19055.7</v>
      </c>
      <c r="N6" s="8">
        <v>19368.3</v>
      </c>
      <c r="O6" s="9">
        <v>-648</v>
      </c>
      <c r="P6" s="9">
        <v>287.89999999999998</v>
      </c>
      <c r="Q6" s="11">
        <v>312.7</v>
      </c>
      <c r="R6" s="12"/>
      <c r="S6" s="12"/>
      <c r="T6" s="12"/>
      <c r="U6" s="12"/>
      <c r="V6" s="12"/>
      <c r="W6" s="12"/>
      <c r="X6" s="12"/>
    </row>
    <row r="7" spans="1:24" ht="15" customHeight="1" x14ac:dyDescent="0.4">
      <c r="A7" s="6">
        <v>2</v>
      </c>
      <c r="B7" s="14" t="s">
        <v>10</v>
      </c>
      <c r="C7" s="8">
        <v>18223.099999999999</v>
      </c>
      <c r="D7" s="15">
        <v>16846.5</v>
      </c>
      <c r="E7" s="8">
        <v>18469.7</v>
      </c>
      <c r="F7" s="8">
        <v>18792.2</v>
      </c>
      <c r="G7" s="8">
        <v>19332.8</v>
      </c>
      <c r="H7" s="8">
        <v>19998.2</v>
      </c>
      <c r="I7" s="16">
        <v>16142.3</v>
      </c>
      <c r="J7" s="8">
        <v>15052.8</v>
      </c>
      <c r="K7" s="8">
        <v>16327.1</v>
      </c>
      <c r="L7" s="8">
        <v>16526.900000000001</v>
      </c>
      <c r="M7" s="8">
        <v>16812.2</v>
      </c>
      <c r="N7" s="8">
        <v>17104.599999999999</v>
      </c>
      <c r="O7" s="15">
        <v>-631.29999999999995</v>
      </c>
      <c r="P7" s="15">
        <v>285.3</v>
      </c>
      <c r="Q7" s="17">
        <v>292.5</v>
      </c>
      <c r="R7" s="12"/>
      <c r="S7" s="12"/>
      <c r="T7" s="12"/>
      <c r="U7" s="12"/>
      <c r="V7" s="12"/>
      <c r="W7" s="12"/>
      <c r="X7" s="12"/>
    </row>
    <row r="8" spans="1:24" ht="15" customHeight="1" x14ac:dyDescent="0.4">
      <c r="A8" s="18">
        <v>3</v>
      </c>
      <c r="B8" s="19" t="s">
        <v>11</v>
      </c>
      <c r="C8" s="20">
        <v>174.5</v>
      </c>
      <c r="D8" s="21">
        <v>140.19999999999999</v>
      </c>
      <c r="E8" s="20">
        <v>172.9</v>
      </c>
      <c r="F8" s="20">
        <v>201.2</v>
      </c>
      <c r="G8" s="20">
        <v>214.4</v>
      </c>
      <c r="H8" s="20">
        <v>254.7</v>
      </c>
      <c r="I8" s="22">
        <v>254.7</v>
      </c>
      <c r="J8" s="20">
        <v>236.1</v>
      </c>
      <c r="K8" s="20">
        <v>261.7</v>
      </c>
      <c r="L8" s="20">
        <v>261.3</v>
      </c>
      <c r="M8" s="20">
        <v>251.7</v>
      </c>
      <c r="N8" s="20">
        <v>243</v>
      </c>
      <c r="O8" s="21">
        <v>31.3</v>
      </c>
      <c r="P8" s="21">
        <v>-9.6</v>
      </c>
      <c r="Q8" s="23">
        <v>-8.6999999999999993</v>
      </c>
      <c r="R8" s="12"/>
      <c r="S8" s="12"/>
      <c r="T8" s="12"/>
      <c r="U8" s="12"/>
      <c r="V8" s="12"/>
      <c r="W8" s="12"/>
      <c r="X8" s="12"/>
    </row>
    <row r="9" spans="1:24" ht="15" customHeight="1" x14ac:dyDescent="0.4">
      <c r="A9" s="6">
        <v>4</v>
      </c>
      <c r="B9" s="24" t="s">
        <v>12</v>
      </c>
      <c r="C9" s="20">
        <v>182.1</v>
      </c>
      <c r="D9" s="21">
        <v>126.6</v>
      </c>
      <c r="E9" s="20">
        <v>170.7</v>
      </c>
      <c r="F9" s="20">
        <v>194.5</v>
      </c>
      <c r="G9" s="20">
        <v>243.7</v>
      </c>
      <c r="H9" s="20">
        <v>265.5</v>
      </c>
      <c r="I9" s="22">
        <v>438.6</v>
      </c>
      <c r="J9" s="20">
        <v>433.1</v>
      </c>
      <c r="K9" s="20">
        <v>412.9</v>
      </c>
      <c r="L9" s="20">
        <v>412.8</v>
      </c>
      <c r="M9" s="20">
        <v>409.2</v>
      </c>
      <c r="N9" s="20">
        <v>416.5</v>
      </c>
      <c r="O9" s="21">
        <v>-49.7</v>
      </c>
      <c r="P9" s="21">
        <v>-3.6</v>
      </c>
      <c r="Q9" s="23">
        <v>7.3</v>
      </c>
      <c r="R9" s="12"/>
      <c r="S9" s="12"/>
      <c r="T9" s="12"/>
      <c r="U9" s="12"/>
      <c r="V9" s="12"/>
      <c r="W9" s="12"/>
      <c r="X9" s="12"/>
    </row>
    <row r="10" spans="1:24" ht="15" customHeight="1" x14ac:dyDescent="0.4">
      <c r="A10" s="6">
        <v>5</v>
      </c>
      <c r="B10" s="24" t="s">
        <v>13</v>
      </c>
      <c r="C10" s="20">
        <v>341.7</v>
      </c>
      <c r="D10" s="21">
        <v>337.3</v>
      </c>
      <c r="E10" s="20">
        <v>353.4</v>
      </c>
      <c r="F10" s="20">
        <v>348</v>
      </c>
      <c r="G10" s="20">
        <v>374.6</v>
      </c>
      <c r="H10" s="20">
        <v>366.4</v>
      </c>
      <c r="I10" s="22">
        <v>298.60000000000002</v>
      </c>
      <c r="J10" s="20">
        <v>299.8</v>
      </c>
      <c r="K10" s="20">
        <v>302.7</v>
      </c>
      <c r="L10" s="20">
        <v>294</v>
      </c>
      <c r="M10" s="20">
        <v>287.5</v>
      </c>
      <c r="N10" s="20">
        <v>290.2</v>
      </c>
      <c r="O10" s="21">
        <v>12</v>
      </c>
      <c r="P10" s="21">
        <v>-6.5</v>
      </c>
      <c r="Q10" s="23">
        <v>2.7</v>
      </c>
      <c r="R10" s="12"/>
      <c r="S10" s="12"/>
      <c r="T10" s="12"/>
      <c r="U10" s="12"/>
      <c r="V10" s="12"/>
      <c r="W10" s="12"/>
      <c r="X10" s="12"/>
    </row>
    <row r="11" spans="1:24" ht="15" customHeight="1" x14ac:dyDescent="0.4">
      <c r="A11" s="6">
        <v>6</v>
      </c>
      <c r="B11" s="24" t="s">
        <v>14</v>
      </c>
      <c r="C11" s="20">
        <v>895.9</v>
      </c>
      <c r="D11" s="21">
        <v>851.6</v>
      </c>
      <c r="E11" s="20">
        <v>898.2</v>
      </c>
      <c r="F11" s="20">
        <v>919.3</v>
      </c>
      <c r="G11" s="20">
        <v>941.2</v>
      </c>
      <c r="H11" s="20">
        <v>951</v>
      </c>
      <c r="I11" s="22">
        <v>650.4</v>
      </c>
      <c r="J11" s="20">
        <v>614.1</v>
      </c>
      <c r="K11" s="20">
        <v>653</v>
      </c>
      <c r="L11" s="20">
        <v>670</v>
      </c>
      <c r="M11" s="20">
        <v>679.7</v>
      </c>
      <c r="N11" s="20">
        <v>690.7</v>
      </c>
      <c r="O11" s="21">
        <v>-24.3</v>
      </c>
      <c r="P11" s="21">
        <v>9.6999999999999993</v>
      </c>
      <c r="Q11" s="23">
        <v>11</v>
      </c>
      <c r="R11" s="12"/>
      <c r="S11" s="12"/>
      <c r="T11" s="12"/>
      <c r="U11" s="12"/>
      <c r="V11" s="12"/>
      <c r="W11" s="12"/>
      <c r="X11" s="12"/>
    </row>
    <row r="12" spans="1:24" ht="15" customHeight="1" x14ac:dyDescent="0.4">
      <c r="A12" s="6">
        <v>7</v>
      </c>
      <c r="B12" s="24" t="s">
        <v>15</v>
      </c>
      <c r="C12" s="20">
        <v>2272</v>
      </c>
      <c r="D12" s="21">
        <v>2051.5</v>
      </c>
      <c r="E12" s="20">
        <v>2332.6999999999998</v>
      </c>
      <c r="F12" s="20">
        <v>2344.8000000000002</v>
      </c>
      <c r="G12" s="20">
        <v>2443.5</v>
      </c>
      <c r="H12" s="20">
        <v>2524.6999999999998</v>
      </c>
      <c r="I12" s="22">
        <v>2167.8000000000002</v>
      </c>
      <c r="J12" s="20">
        <v>1966.6</v>
      </c>
      <c r="K12" s="20">
        <v>2228.3000000000002</v>
      </c>
      <c r="L12" s="20">
        <v>2250.4</v>
      </c>
      <c r="M12" s="20">
        <v>2298.1</v>
      </c>
      <c r="N12" s="20">
        <v>2329.1999999999998</v>
      </c>
      <c r="O12" s="21">
        <v>-66.099999999999994</v>
      </c>
      <c r="P12" s="21">
        <v>47.7</v>
      </c>
      <c r="Q12" s="23">
        <v>31.1</v>
      </c>
      <c r="R12" s="12"/>
      <c r="S12" s="12"/>
      <c r="T12" s="12"/>
      <c r="U12" s="12"/>
      <c r="V12" s="12"/>
      <c r="W12" s="12"/>
      <c r="X12" s="12"/>
    </row>
    <row r="13" spans="1:24" ht="15" customHeight="1" x14ac:dyDescent="0.4">
      <c r="A13" s="6">
        <v>8</v>
      </c>
      <c r="B13" s="25" t="s">
        <v>16</v>
      </c>
      <c r="C13" s="20">
        <v>1268.8</v>
      </c>
      <c r="D13" s="21">
        <v>1134.5</v>
      </c>
      <c r="E13" s="20">
        <v>1314</v>
      </c>
      <c r="F13" s="20">
        <v>1318.9</v>
      </c>
      <c r="G13" s="20">
        <v>1346.9</v>
      </c>
      <c r="H13" s="20">
        <v>1375.2</v>
      </c>
      <c r="I13" s="22">
        <v>1178.3</v>
      </c>
      <c r="J13" s="20">
        <v>1048.3</v>
      </c>
      <c r="K13" s="20">
        <v>1214</v>
      </c>
      <c r="L13" s="20">
        <v>1233.5999999999999</v>
      </c>
      <c r="M13" s="20">
        <v>1272</v>
      </c>
      <c r="N13" s="20">
        <v>1285.5</v>
      </c>
      <c r="O13" s="21">
        <v>-60.9</v>
      </c>
      <c r="P13" s="21">
        <v>38.4</v>
      </c>
      <c r="Q13" s="23">
        <v>13.5</v>
      </c>
      <c r="R13" s="12"/>
      <c r="S13" s="12"/>
      <c r="T13" s="12"/>
      <c r="U13" s="12"/>
      <c r="V13" s="12"/>
      <c r="W13" s="12"/>
      <c r="X13" s="12"/>
    </row>
    <row r="14" spans="1:24" ht="15" customHeight="1" x14ac:dyDescent="0.4">
      <c r="A14" s="6">
        <v>9</v>
      </c>
      <c r="B14" s="25" t="s">
        <v>17</v>
      </c>
      <c r="C14" s="20">
        <v>1003.1</v>
      </c>
      <c r="D14" s="21">
        <v>917</v>
      </c>
      <c r="E14" s="20">
        <v>1018.8</v>
      </c>
      <c r="F14" s="20">
        <v>1025.9000000000001</v>
      </c>
      <c r="G14" s="20">
        <v>1096.7</v>
      </c>
      <c r="H14" s="20">
        <v>1149.5</v>
      </c>
      <c r="I14" s="22">
        <v>989.9</v>
      </c>
      <c r="J14" s="20">
        <v>920.3</v>
      </c>
      <c r="K14" s="20">
        <v>1014.4</v>
      </c>
      <c r="L14" s="20">
        <v>1016.3</v>
      </c>
      <c r="M14" s="20">
        <v>1025.2</v>
      </c>
      <c r="N14" s="20">
        <v>1042.8</v>
      </c>
      <c r="O14" s="21">
        <v>-4.0999999999999996</v>
      </c>
      <c r="P14" s="21">
        <v>8.9</v>
      </c>
      <c r="Q14" s="23">
        <v>17.600000000000001</v>
      </c>
      <c r="R14" s="12"/>
      <c r="S14" s="12"/>
      <c r="T14" s="12"/>
      <c r="U14" s="12"/>
      <c r="V14" s="12"/>
      <c r="W14" s="12"/>
      <c r="X14" s="12"/>
    </row>
    <row r="15" spans="1:24" ht="15" customHeight="1" x14ac:dyDescent="0.4">
      <c r="A15" s="6">
        <v>10</v>
      </c>
      <c r="B15" s="24" t="s">
        <v>18</v>
      </c>
      <c r="C15" s="20">
        <v>1243.3</v>
      </c>
      <c r="D15" s="21">
        <v>1136.5</v>
      </c>
      <c r="E15" s="20">
        <v>1275.8</v>
      </c>
      <c r="F15" s="20">
        <v>1279.9000000000001</v>
      </c>
      <c r="G15" s="20">
        <v>1319.4</v>
      </c>
      <c r="H15" s="20">
        <v>1377.3</v>
      </c>
      <c r="I15" s="22">
        <v>1083.9000000000001</v>
      </c>
      <c r="J15" s="20">
        <v>1010.2</v>
      </c>
      <c r="K15" s="20">
        <v>1106.4000000000001</v>
      </c>
      <c r="L15" s="20">
        <v>1102.8</v>
      </c>
      <c r="M15" s="20">
        <v>1112</v>
      </c>
      <c r="N15" s="20">
        <v>1122.2</v>
      </c>
      <c r="O15" s="21">
        <v>-20.8</v>
      </c>
      <c r="P15" s="21">
        <v>9.1</v>
      </c>
      <c r="Q15" s="23">
        <v>10.199999999999999</v>
      </c>
      <c r="R15" s="12"/>
      <c r="S15" s="12"/>
      <c r="T15" s="12"/>
      <c r="U15" s="12"/>
      <c r="V15" s="12"/>
      <c r="W15" s="12"/>
      <c r="X15" s="12"/>
    </row>
    <row r="16" spans="1:24" ht="15" customHeight="1" x14ac:dyDescent="0.4">
      <c r="A16" s="6">
        <v>11</v>
      </c>
      <c r="B16" s="24" t="s">
        <v>19</v>
      </c>
      <c r="C16" s="20">
        <v>1202.2</v>
      </c>
      <c r="D16" s="21">
        <v>1101.5999999999999</v>
      </c>
      <c r="E16" s="20">
        <v>1262</v>
      </c>
      <c r="F16" s="20">
        <v>1259.5999999999999</v>
      </c>
      <c r="G16" s="20">
        <v>1331.5</v>
      </c>
      <c r="H16" s="20">
        <v>1397.5</v>
      </c>
      <c r="I16" s="22">
        <v>1090.5</v>
      </c>
      <c r="J16" s="20">
        <v>1013</v>
      </c>
      <c r="K16" s="20">
        <v>1117.5</v>
      </c>
      <c r="L16" s="20">
        <v>1118</v>
      </c>
      <c r="M16" s="20">
        <v>1162.8</v>
      </c>
      <c r="N16" s="20">
        <v>1117.5</v>
      </c>
      <c r="O16" s="21">
        <v>-32.4</v>
      </c>
      <c r="P16" s="21">
        <v>44.9</v>
      </c>
      <c r="Q16" s="23">
        <v>-45.3</v>
      </c>
      <c r="R16" s="12"/>
      <c r="S16" s="12"/>
      <c r="T16" s="12"/>
      <c r="U16" s="12"/>
      <c r="V16" s="12"/>
      <c r="W16" s="12"/>
      <c r="X16" s="12"/>
    </row>
    <row r="17" spans="1:24" ht="15" customHeight="1" x14ac:dyDescent="0.4">
      <c r="A17" s="18">
        <v>12</v>
      </c>
      <c r="B17" s="24" t="s">
        <v>20</v>
      </c>
      <c r="C17" s="20">
        <v>572</v>
      </c>
      <c r="D17" s="21">
        <v>499.2</v>
      </c>
      <c r="E17" s="20">
        <v>555</v>
      </c>
      <c r="F17" s="20">
        <v>573.4</v>
      </c>
      <c r="G17" s="20">
        <v>594.20000000000005</v>
      </c>
      <c r="H17" s="20">
        <v>619.79999999999995</v>
      </c>
      <c r="I17" s="22">
        <v>490.3</v>
      </c>
      <c r="J17" s="20">
        <v>427.3</v>
      </c>
      <c r="K17" s="20">
        <v>487</v>
      </c>
      <c r="L17" s="20">
        <v>492.7</v>
      </c>
      <c r="M17" s="20">
        <v>503.4</v>
      </c>
      <c r="N17" s="20">
        <v>490.7</v>
      </c>
      <c r="O17" s="21">
        <v>-75.900000000000006</v>
      </c>
      <c r="P17" s="21">
        <v>10.6</v>
      </c>
      <c r="Q17" s="23">
        <v>-12.7</v>
      </c>
      <c r="R17" s="12"/>
      <c r="S17" s="12"/>
      <c r="T17" s="12"/>
      <c r="U17" s="12"/>
      <c r="V17" s="12"/>
      <c r="W17" s="12"/>
      <c r="X17" s="12"/>
    </row>
    <row r="18" spans="1:24" ht="15" customHeight="1" x14ac:dyDescent="0.4">
      <c r="A18" s="6">
        <v>13</v>
      </c>
      <c r="B18" s="24" t="s">
        <v>21</v>
      </c>
      <c r="C18" s="20">
        <v>1167.9000000000001</v>
      </c>
      <c r="D18" s="21">
        <v>1120.5999999999999</v>
      </c>
      <c r="E18" s="20">
        <v>1186.5999999999999</v>
      </c>
      <c r="F18" s="20">
        <v>1205.5</v>
      </c>
      <c r="G18" s="20">
        <v>1240</v>
      </c>
      <c r="H18" s="20">
        <v>1296.5999999999999</v>
      </c>
      <c r="I18" s="22">
        <v>1296.5</v>
      </c>
      <c r="J18" s="20">
        <v>1255.8</v>
      </c>
      <c r="K18" s="20">
        <v>1323.4</v>
      </c>
      <c r="L18" s="20">
        <v>1330</v>
      </c>
      <c r="M18" s="20">
        <v>1376.4</v>
      </c>
      <c r="N18" s="20">
        <v>1456</v>
      </c>
      <c r="O18" s="21">
        <v>43.7</v>
      </c>
      <c r="P18" s="21">
        <v>46.4</v>
      </c>
      <c r="Q18" s="23">
        <v>79.599999999999994</v>
      </c>
      <c r="R18" s="12"/>
      <c r="S18" s="12"/>
      <c r="T18" s="12"/>
      <c r="U18" s="12"/>
      <c r="V18" s="12"/>
      <c r="W18" s="12"/>
      <c r="X18" s="12"/>
    </row>
    <row r="19" spans="1:24" ht="15" customHeight="1" x14ac:dyDescent="0.4">
      <c r="A19" s="18">
        <v>14</v>
      </c>
      <c r="B19" s="19" t="s">
        <v>22</v>
      </c>
      <c r="C19" s="20">
        <v>4592.1000000000004</v>
      </c>
      <c r="D19" s="21">
        <v>4491.7</v>
      </c>
      <c r="E19" s="20">
        <v>4627.2</v>
      </c>
      <c r="F19" s="20">
        <v>4706.8</v>
      </c>
      <c r="G19" s="20">
        <v>4749.8999999999996</v>
      </c>
      <c r="H19" s="20">
        <v>4844.8</v>
      </c>
      <c r="I19" s="22">
        <v>3568.6</v>
      </c>
      <c r="J19" s="20">
        <v>3502.8</v>
      </c>
      <c r="K19" s="20">
        <v>3586.9</v>
      </c>
      <c r="L19" s="20">
        <v>3643.5</v>
      </c>
      <c r="M19" s="20">
        <v>3697.9</v>
      </c>
      <c r="N19" s="20">
        <v>3737.3</v>
      </c>
      <c r="O19" s="21">
        <v>10.5</v>
      </c>
      <c r="P19" s="21">
        <v>54.3</v>
      </c>
      <c r="Q19" s="23">
        <v>39.5</v>
      </c>
      <c r="R19" s="12"/>
      <c r="S19" s="12"/>
      <c r="T19" s="12"/>
      <c r="U19" s="12"/>
      <c r="V19" s="12"/>
      <c r="W19" s="12"/>
      <c r="X19" s="12"/>
    </row>
    <row r="20" spans="1:24" ht="15" customHeight="1" x14ac:dyDescent="0.4">
      <c r="A20" s="6">
        <v>15</v>
      </c>
      <c r="B20" s="25" t="s">
        <v>23</v>
      </c>
      <c r="C20" s="20">
        <v>1787.7</v>
      </c>
      <c r="D20" s="21">
        <v>1751.1</v>
      </c>
      <c r="E20" s="20">
        <v>1802.9</v>
      </c>
      <c r="F20" s="20">
        <v>1881.9</v>
      </c>
      <c r="G20" s="20">
        <v>1892.6</v>
      </c>
      <c r="H20" s="20">
        <v>1936.3</v>
      </c>
      <c r="I20" s="22">
        <v>1259.5</v>
      </c>
      <c r="J20" s="20">
        <v>1235</v>
      </c>
      <c r="K20" s="20">
        <v>1272.0999999999999</v>
      </c>
      <c r="L20" s="20">
        <v>1328.3</v>
      </c>
      <c r="M20" s="20">
        <v>1352.3</v>
      </c>
      <c r="N20" s="20">
        <v>1363.8</v>
      </c>
      <c r="O20" s="21">
        <v>36.5</v>
      </c>
      <c r="P20" s="21">
        <v>24</v>
      </c>
      <c r="Q20" s="23">
        <v>11.5</v>
      </c>
      <c r="R20" s="12"/>
      <c r="S20" s="12"/>
      <c r="T20" s="12"/>
      <c r="U20" s="12"/>
      <c r="V20" s="12"/>
      <c r="W20" s="12"/>
      <c r="X20" s="12"/>
    </row>
    <row r="21" spans="1:24" ht="15" customHeight="1" x14ac:dyDescent="0.4">
      <c r="A21" s="18">
        <v>16</v>
      </c>
      <c r="B21" s="25" t="s">
        <v>24</v>
      </c>
      <c r="C21" s="20">
        <v>2804.4</v>
      </c>
      <c r="D21" s="21">
        <v>2740.6</v>
      </c>
      <c r="E21" s="20">
        <v>2824.3</v>
      </c>
      <c r="F21" s="20">
        <v>2824.8</v>
      </c>
      <c r="G21" s="20">
        <v>2857.3</v>
      </c>
      <c r="H21" s="20">
        <v>2908.6</v>
      </c>
      <c r="I21" s="22">
        <v>2306.8000000000002</v>
      </c>
      <c r="J21" s="20">
        <v>2265.6</v>
      </c>
      <c r="K21" s="20">
        <v>2311.3000000000002</v>
      </c>
      <c r="L21" s="20">
        <v>2306</v>
      </c>
      <c r="M21" s="20">
        <v>2335.6</v>
      </c>
      <c r="N21" s="20">
        <v>2363.9</v>
      </c>
      <c r="O21" s="21">
        <v>-31.5</v>
      </c>
      <c r="P21" s="21">
        <v>29.5</v>
      </c>
      <c r="Q21" s="23">
        <v>28.3</v>
      </c>
      <c r="R21" s="12"/>
      <c r="S21" s="12"/>
      <c r="T21" s="12"/>
      <c r="U21" s="12"/>
      <c r="V21" s="12"/>
      <c r="W21" s="12"/>
      <c r="X21" s="12"/>
    </row>
    <row r="22" spans="1:24" ht="15" customHeight="1" x14ac:dyDescent="0.4">
      <c r="A22" s="18">
        <v>17</v>
      </c>
      <c r="B22" s="24" t="s">
        <v>25</v>
      </c>
      <c r="C22" s="20">
        <v>2689.8</v>
      </c>
      <c r="D22" s="21">
        <v>2536.1999999999998</v>
      </c>
      <c r="E22" s="20">
        <v>2692</v>
      </c>
      <c r="F22" s="20">
        <v>2772.8</v>
      </c>
      <c r="G22" s="20">
        <v>2854.4</v>
      </c>
      <c r="H22" s="20">
        <v>2925.1</v>
      </c>
      <c r="I22" s="22">
        <v>2483.9</v>
      </c>
      <c r="J22" s="20">
        <v>2339.9</v>
      </c>
      <c r="K22" s="20">
        <v>2483.1</v>
      </c>
      <c r="L22" s="20">
        <v>2557</v>
      </c>
      <c r="M22" s="20">
        <v>2633</v>
      </c>
      <c r="N22" s="20">
        <v>2707.7</v>
      </c>
      <c r="O22" s="21">
        <v>-59.9</v>
      </c>
      <c r="P22" s="21">
        <v>76</v>
      </c>
      <c r="Q22" s="23">
        <v>74.7</v>
      </c>
      <c r="R22" s="12"/>
      <c r="S22" s="12"/>
      <c r="T22" s="12"/>
      <c r="U22" s="12"/>
      <c r="V22" s="12"/>
      <c r="W22" s="12"/>
      <c r="X22" s="12"/>
    </row>
    <row r="23" spans="1:24" ht="15" customHeight="1" x14ac:dyDescent="0.4">
      <c r="A23" s="18">
        <v>18</v>
      </c>
      <c r="B23" s="26" t="s">
        <v>26</v>
      </c>
      <c r="C23" s="20">
        <v>1627.8</v>
      </c>
      <c r="D23" s="21">
        <v>1548.3</v>
      </c>
      <c r="E23" s="20">
        <v>1632.1</v>
      </c>
      <c r="F23" s="20">
        <v>1661.3</v>
      </c>
      <c r="G23" s="20">
        <v>1702.9</v>
      </c>
      <c r="H23" s="20">
        <v>1754.4</v>
      </c>
      <c r="I23" s="22">
        <v>1501.2</v>
      </c>
      <c r="J23" s="20">
        <v>1428.5</v>
      </c>
      <c r="K23" s="20">
        <v>1505.9</v>
      </c>
      <c r="L23" s="20">
        <v>1525.9</v>
      </c>
      <c r="M23" s="20">
        <v>1562.8</v>
      </c>
      <c r="N23" s="20">
        <v>1619.4</v>
      </c>
      <c r="O23" s="21">
        <v>-29.2</v>
      </c>
      <c r="P23" s="21">
        <v>36.9</v>
      </c>
      <c r="Q23" s="23">
        <v>56.7</v>
      </c>
      <c r="R23" s="12"/>
      <c r="S23" s="12"/>
      <c r="T23" s="12"/>
      <c r="U23" s="12"/>
      <c r="V23" s="12"/>
      <c r="W23" s="12"/>
      <c r="X23" s="12"/>
    </row>
    <row r="24" spans="1:24" ht="15" customHeight="1" x14ac:dyDescent="0.4">
      <c r="A24" s="18">
        <v>19</v>
      </c>
      <c r="B24" s="26" t="s">
        <v>27</v>
      </c>
      <c r="C24" s="20">
        <v>410.5</v>
      </c>
      <c r="D24" s="21">
        <v>399.1</v>
      </c>
      <c r="E24" s="20">
        <v>403.7</v>
      </c>
      <c r="F24" s="20">
        <v>427</v>
      </c>
      <c r="G24" s="20">
        <v>431.1</v>
      </c>
      <c r="H24" s="20">
        <v>431.7</v>
      </c>
      <c r="I24" s="22">
        <v>439.8</v>
      </c>
      <c r="J24" s="20">
        <v>426.2</v>
      </c>
      <c r="K24" s="20">
        <v>433.4</v>
      </c>
      <c r="L24" s="20">
        <v>463.1</v>
      </c>
      <c r="M24" s="20">
        <v>472</v>
      </c>
      <c r="N24" s="20">
        <v>474.6</v>
      </c>
      <c r="O24" s="21">
        <v>6.3</v>
      </c>
      <c r="P24" s="21">
        <v>9</v>
      </c>
      <c r="Q24" s="23">
        <v>2.6</v>
      </c>
      <c r="R24" s="12"/>
      <c r="S24" s="12"/>
      <c r="T24" s="12"/>
      <c r="U24" s="12"/>
      <c r="V24" s="12"/>
      <c r="W24" s="12"/>
      <c r="X24" s="12"/>
    </row>
    <row r="25" spans="1:24" ht="15" customHeight="1" x14ac:dyDescent="0.4">
      <c r="A25" s="18">
        <v>20</v>
      </c>
      <c r="B25" s="26" t="s">
        <v>28</v>
      </c>
      <c r="C25" s="20">
        <v>651.6</v>
      </c>
      <c r="D25" s="21">
        <v>588.9</v>
      </c>
      <c r="E25" s="20">
        <v>656.2</v>
      </c>
      <c r="F25" s="20">
        <v>684.5</v>
      </c>
      <c r="G25" s="20">
        <v>720.3</v>
      </c>
      <c r="H25" s="20">
        <v>739</v>
      </c>
      <c r="I25" s="22">
        <v>549.79999999999995</v>
      </c>
      <c r="J25" s="20">
        <v>495.4</v>
      </c>
      <c r="K25" s="20">
        <v>549.6</v>
      </c>
      <c r="L25" s="20">
        <v>575.5</v>
      </c>
      <c r="M25" s="20">
        <v>604.1</v>
      </c>
      <c r="N25" s="20">
        <v>618.20000000000005</v>
      </c>
      <c r="O25" s="21">
        <v>-33.299999999999997</v>
      </c>
      <c r="P25" s="21">
        <v>28.6</v>
      </c>
      <c r="Q25" s="23">
        <v>14.2</v>
      </c>
      <c r="R25" s="12"/>
      <c r="S25" s="12"/>
      <c r="T25" s="12"/>
      <c r="U25" s="12"/>
      <c r="V25" s="12"/>
      <c r="W25" s="12"/>
      <c r="X25" s="12"/>
    </row>
    <row r="26" spans="1:24" ht="15" customHeight="1" x14ac:dyDescent="0.4">
      <c r="A26" s="18">
        <v>21</v>
      </c>
      <c r="B26" s="19" t="s">
        <v>29</v>
      </c>
      <c r="C26" s="20">
        <v>1798.6</v>
      </c>
      <c r="D26" s="21">
        <v>1611.7</v>
      </c>
      <c r="E26" s="20">
        <v>1842.6</v>
      </c>
      <c r="F26" s="20">
        <v>1869.3</v>
      </c>
      <c r="G26" s="20">
        <v>1884.2</v>
      </c>
      <c r="H26" s="20">
        <v>1911</v>
      </c>
      <c r="I26" s="22">
        <v>1560.5</v>
      </c>
      <c r="J26" s="20">
        <v>1400.9</v>
      </c>
      <c r="K26" s="20">
        <v>1590.1</v>
      </c>
      <c r="L26" s="20">
        <v>1611.7</v>
      </c>
      <c r="M26" s="20">
        <v>1607.1</v>
      </c>
      <c r="N26" s="20">
        <v>1631.2</v>
      </c>
      <c r="O26" s="21">
        <v>-106</v>
      </c>
      <c r="P26" s="21">
        <v>-4.5999999999999996</v>
      </c>
      <c r="Q26" s="23">
        <v>24.1</v>
      </c>
      <c r="R26" s="12"/>
      <c r="S26" s="12"/>
      <c r="T26" s="12"/>
      <c r="U26" s="12"/>
      <c r="V26" s="12"/>
      <c r="W26" s="12"/>
      <c r="X26" s="12"/>
    </row>
    <row r="27" spans="1:24" ht="15" customHeight="1" x14ac:dyDescent="0.4">
      <c r="A27" s="6">
        <v>22</v>
      </c>
      <c r="B27" s="25" t="s">
        <v>30</v>
      </c>
      <c r="C27" s="20">
        <v>251.3</v>
      </c>
      <c r="D27" s="21">
        <v>240.1</v>
      </c>
      <c r="E27" s="20">
        <v>250.7</v>
      </c>
      <c r="F27" s="20">
        <v>242.5</v>
      </c>
      <c r="G27" s="20">
        <v>247.7</v>
      </c>
      <c r="H27" s="20">
        <v>254.3</v>
      </c>
      <c r="I27" s="22">
        <v>203</v>
      </c>
      <c r="J27" s="20">
        <v>194.2</v>
      </c>
      <c r="K27" s="20">
        <v>201.6</v>
      </c>
      <c r="L27" s="20">
        <v>194.3</v>
      </c>
      <c r="M27" s="20">
        <v>198.2</v>
      </c>
      <c r="N27" s="20">
        <v>202.6</v>
      </c>
      <c r="O27" s="21">
        <v>-25.8</v>
      </c>
      <c r="P27" s="21">
        <v>3.8</v>
      </c>
      <c r="Q27" s="23">
        <v>4.4000000000000004</v>
      </c>
      <c r="R27" s="12"/>
      <c r="S27" s="12"/>
      <c r="T27" s="12"/>
      <c r="U27" s="12"/>
      <c r="V27" s="12"/>
      <c r="W27" s="12"/>
      <c r="X27" s="12"/>
    </row>
    <row r="28" spans="1:24" ht="15" customHeight="1" x14ac:dyDescent="0.4">
      <c r="A28" s="18">
        <v>23</v>
      </c>
      <c r="B28" s="25" t="s">
        <v>31</v>
      </c>
      <c r="C28" s="20">
        <v>1547.3</v>
      </c>
      <c r="D28" s="21">
        <v>1371.6</v>
      </c>
      <c r="E28" s="20">
        <v>1591.9</v>
      </c>
      <c r="F28" s="20">
        <v>1626.8</v>
      </c>
      <c r="G28" s="20">
        <v>1636.5</v>
      </c>
      <c r="H28" s="20">
        <v>1656.7</v>
      </c>
      <c r="I28" s="22">
        <v>1359.3</v>
      </c>
      <c r="J28" s="20">
        <v>1207.4000000000001</v>
      </c>
      <c r="K28" s="20">
        <v>1390.9</v>
      </c>
      <c r="L28" s="20">
        <v>1420.6</v>
      </c>
      <c r="M28" s="20">
        <v>1411.8</v>
      </c>
      <c r="N28" s="20">
        <v>1431.5</v>
      </c>
      <c r="O28" s="21">
        <v>-79.2</v>
      </c>
      <c r="P28" s="21">
        <v>-8.8000000000000007</v>
      </c>
      <c r="Q28" s="23">
        <v>19.7</v>
      </c>
      <c r="R28" s="12"/>
      <c r="S28" s="12"/>
      <c r="T28" s="12"/>
      <c r="U28" s="12"/>
      <c r="V28" s="12"/>
      <c r="W28" s="12"/>
      <c r="X28" s="12"/>
    </row>
    <row r="29" spans="1:24" ht="15" customHeight="1" x14ac:dyDescent="0.4">
      <c r="A29" s="18">
        <v>24</v>
      </c>
      <c r="B29" s="19" t="s">
        <v>32</v>
      </c>
      <c r="C29" s="20">
        <v>672.1</v>
      </c>
      <c r="D29" s="21">
        <v>473.7</v>
      </c>
      <c r="E29" s="20">
        <v>677.3</v>
      </c>
      <c r="F29" s="20">
        <v>688.1</v>
      </c>
      <c r="G29" s="20">
        <v>716.1</v>
      </c>
      <c r="H29" s="20">
        <v>820.5</v>
      </c>
      <c r="I29" s="22">
        <v>516.20000000000005</v>
      </c>
      <c r="J29" s="20">
        <v>362.4</v>
      </c>
      <c r="K29" s="20">
        <v>520.70000000000005</v>
      </c>
      <c r="L29" s="20">
        <v>521.5</v>
      </c>
      <c r="M29" s="20">
        <v>542.4</v>
      </c>
      <c r="N29" s="20">
        <v>617.9</v>
      </c>
      <c r="O29" s="21">
        <v>-218.7</v>
      </c>
      <c r="P29" s="21">
        <v>20.8</v>
      </c>
      <c r="Q29" s="23">
        <v>75.5</v>
      </c>
      <c r="R29" s="12"/>
      <c r="S29" s="12"/>
      <c r="T29" s="12"/>
      <c r="U29" s="12"/>
      <c r="V29" s="12"/>
      <c r="W29" s="12"/>
      <c r="X29" s="12"/>
    </row>
    <row r="30" spans="1:24" ht="15" customHeight="1" x14ac:dyDescent="0.4">
      <c r="A30" s="18">
        <v>25</v>
      </c>
      <c r="B30" s="25" t="s">
        <v>33</v>
      </c>
      <c r="C30" s="20">
        <v>163.4</v>
      </c>
      <c r="D30" s="21">
        <v>107.8</v>
      </c>
      <c r="E30" s="20">
        <v>150.80000000000001</v>
      </c>
      <c r="F30" s="20">
        <v>166</v>
      </c>
      <c r="G30" s="20">
        <v>172.9</v>
      </c>
      <c r="H30" s="20">
        <v>185.4</v>
      </c>
      <c r="I30" s="22">
        <v>132.1</v>
      </c>
      <c r="J30" s="20">
        <v>86.1</v>
      </c>
      <c r="K30" s="20">
        <v>121</v>
      </c>
      <c r="L30" s="20">
        <v>134</v>
      </c>
      <c r="M30" s="20">
        <v>144.80000000000001</v>
      </c>
      <c r="N30" s="20">
        <v>150.30000000000001</v>
      </c>
      <c r="O30" s="21">
        <v>-72.2</v>
      </c>
      <c r="P30" s="21">
        <v>10.8</v>
      </c>
      <c r="Q30" s="23">
        <v>5.5</v>
      </c>
      <c r="R30" s="12"/>
      <c r="S30" s="12"/>
      <c r="T30" s="12"/>
      <c r="U30" s="12"/>
      <c r="V30" s="12"/>
      <c r="W30" s="12"/>
      <c r="X30" s="12"/>
    </row>
    <row r="31" spans="1:24" ht="15" customHeight="1" x14ac:dyDescent="0.4">
      <c r="A31" s="18">
        <v>26</v>
      </c>
      <c r="B31" s="25" t="s">
        <v>34</v>
      </c>
      <c r="C31" s="20">
        <v>508.7</v>
      </c>
      <c r="D31" s="21">
        <v>365.9</v>
      </c>
      <c r="E31" s="20">
        <v>526.5</v>
      </c>
      <c r="F31" s="20">
        <v>522.20000000000005</v>
      </c>
      <c r="G31" s="20">
        <v>543.20000000000005</v>
      </c>
      <c r="H31" s="20">
        <v>635.1</v>
      </c>
      <c r="I31" s="22">
        <v>383.6</v>
      </c>
      <c r="J31" s="20">
        <v>275.5</v>
      </c>
      <c r="K31" s="20">
        <v>398.4</v>
      </c>
      <c r="L31" s="20">
        <v>387.1</v>
      </c>
      <c r="M31" s="20">
        <v>397.7</v>
      </c>
      <c r="N31" s="20">
        <v>466.1</v>
      </c>
      <c r="O31" s="21">
        <v>-147.30000000000001</v>
      </c>
      <c r="P31" s="21">
        <v>10.6</v>
      </c>
      <c r="Q31" s="23">
        <v>68.400000000000006</v>
      </c>
      <c r="R31" s="12"/>
      <c r="S31" s="12"/>
      <c r="T31" s="12"/>
      <c r="U31" s="12"/>
      <c r="V31" s="12"/>
      <c r="W31" s="12"/>
      <c r="X31" s="12"/>
    </row>
    <row r="32" spans="1:24" ht="15" customHeight="1" x14ac:dyDescent="0.4">
      <c r="A32" s="18">
        <v>27</v>
      </c>
      <c r="B32" s="24" t="s">
        <v>35</v>
      </c>
      <c r="C32" s="20">
        <v>419</v>
      </c>
      <c r="D32" s="21">
        <v>368.1</v>
      </c>
      <c r="E32" s="20">
        <v>423.3</v>
      </c>
      <c r="F32" s="20">
        <v>429</v>
      </c>
      <c r="G32" s="20">
        <v>425.8</v>
      </c>
      <c r="H32" s="20">
        <v>443.2</v>
      </c>
      <c r="I32" s="22">
        <v>323</v>
      </c>
      <c r="J32" s="20">
        <v>285.2</v>
      </c>
      <c r="K32" s="20">
        <v>324.5</v>
      </c>
      <c r="L32" s="20">
        <v>326.39999999999998</v>
      </c>
      <c r="M32" s="20">
        <v>318.89999999999998</v>
      </c>
      <c r="N32" s="20">
        <v>332</v>
      </c>
      <c r="O32" s="21">
        <v>-45.9</v>
      </c>
      <c r="P32" s="21">
        <v>-7.4</v>
      </c>
      <c r="Q32" s="23">
        <v>13.1</v>
      </c>
      <c r="R32" s="12"/>
      <c r="S32" s="12"/>
      <c r="T32" s="12"/>
      <c r="U32" s="12"/>
      <c r="V32" s="12"/>
      <c r="W32" s="12"/>
      <c r="X32" s="12"/>
    </row>
    <row r="33" spans="1:24" ht="15" customHeight="1" x14ac:dyDescent="0.4">
      <c r="A33" s="6">
        <v>28</v>
      </c>
      <c r="B33" s="14" t="s">
        <v>36</v>
      </c>
      <c r="C33" s="8">
        <v>2670.6</v>
      </c>
      <c r="D33" s="15">
        <v>2630.9</v>
      </c>
      <c r="E33" s="8">
        <v>2668.9</v>
      </c>
      <c r="F33" s="8">
        <v>2685.4</v>
      </c>
      <c r="G33" s="8">
        <v>2705.4</v>
      </c>
      <c r="H33" s="8">
        <v>2742.7</v>
      </c>
      <c r="I33" s="16">
        <v>2195.5</v>
      </c>
      <c r="J33" s="8">
        <v>2155.1999999999998</v>
      </c>
      <c r="K33" s="8">
        <v>2189.5</v>
      </c>
      <c r="L33" s="8">
        <v>2194.6</v>
      </c>
      <c r="M33" s="8">
        <v>2199.9</v>
      </c>
      <c r="N33" s="8">
        <v>2218.3000000000002</v>
      </c>
      <c r="O33" s="15">
        <v>-20.8</v>
      </c>
      <c r="P33" s="15">
        <v>5.3</v>
      </c>
      <c r="Q33" s="17">
        <v>18.399999999999999</v>
      </c>
      <c r="R33" s="12"/>
      <c r="S33" s="12"/>
      <c r="T33" s="12"/>
      <c r="U33" s="12"/>
      <c r="V33" s="12"/>
      <c r="W33" s="12"/>
      <c r="X33" s="12"/>
    </row>
    <row r="34" spans="1:24" ht="15" customHeight="1" x14ac:dyDescent="0.4">
      <c r="A34" s="6">
        <v>29</v>
      </c>
      <c r="B34" s="24" t="s">
        <v>37</v>
      </c>
      <c r="C34" s="20">
        <v>848.4</v>
      </c>
      <c r="D34" s="21">
        <v>843.1</v>
      </c>
      <c r="E34" s="20">
        <v>858.5</v>
      </c>
      <c r="F34" s="20">
        <v>860.7</v>
      </c>
      <c r="G34" s="20">
        <v>866.5</v>
      </c>
      <c r="H34" s="20">
        <v>875.1</v>
      </c>
      <c r="I34" s="22">
        <v>734.3</v>
      </c>
      <c r="J34" s="20">
        <v>732.5</v>
      </c>
      <c r="K34" s="20">
        <v>741.2</v>
      </c>
      <c r="L34" s="20">
        <v>737.3</v>
      </c>
      <c r="M34" s="20">
        <v>736.5</v>
      </c>
      <c r="N34" s="20">
        <v>737.4</v>
      </c>
      <c r="O34" s="21">
        <v>20.3</v>
      </c>
      <c r="P34" s="21">
        <v>-0.8</v>
      </c>
      <c r="Q34" s="23">
        <v>0.8</v>
      </c>
      <c r="R34" s="12"/>
      <c r="S34" s="12"/>
      <c r="T34" s="12"/>
      <c r="U34" s="12"/>
      <c r="V34" s="12"/>
      <c r="W34" s="12"/>
      <c r="X34" s="12"/>
    </row>
    <row r="35" spans="1:24" ht="15" customHeight="1" x14ac:dyDescent="0.4">
      <c r="A35" s="6">
        <v>30</v>
      </c>
      <c r="B35" s="24" t="s">
        <v>38</v>
      </c>
      <c r="C35" s="20">
        <v>1822.3</v>
      </c>
      <c r="D35" s="21">
        <v>1787.8</v>
      </c>
      <c r="E35" s="20">
        <v>1810.4</v>
      </c>
      <c r="F35" s="20">
        <v>1824.7</v>
      </c>
      <c r="G35" s="20">
        <v>1838.9</v>
      </c>
      <c r="H35" s="20">
        <v>1867.6</v>
      </c>
      <c r="I35" s="22">
        <v>1462.4</v>
      </c>
      <c r="J35" s="20">
        <v>1424.8</v>
      </c>
      <c r="K35" s="20">
        <v>1450.3</v>
      </c>
      <c r="L35" s="20">
        <v>1458.8</v>
      </c>
      <c r="M35" s="20">
        <v>1464.7</v>
      </c>
      <c r="N35" s="20">
        <v>1482</v>
      </c>
      <c r="O35" s="21">
        <v>-39.299999999999997</v>
      </c>
      <c r="P35" s="21">
        <v>5.9</v>
      </c>
      <c r="Q35" s="23">
        <v>17.3</v>
      </c>
      <c r="R35" s="12"/>
      <c r="S35" s="12"/>
      <c r="T35" s="12"/>
      <c r="U35" s="12"/>
      <c r="V35" s="12"/>
      <c r="W35" s="12"/>
      <c r="X35" s="12"/>
    </row>
    <row r="36" spans="1:24" ht="15" customHeight="1" x14ac:dyDescent="0.4">
      <c r="A36" s="6"/>
      <c r="B36" s="27" t="s">
        <v>39</v>
      </c>
      <c r="C36" s="8"/>
      <c r="D36" s="15"/>
      <c r="E36" s="8"/>
      <c r="F36" s="8"/>
      <c r="G36" s="8"/>
      <c r="H36" s="8"/>
      <c r="I36" s="16"/>
      <c r="J36" s="8"/>
      <c r="K36" s="8"/>
      <c r="L36" s="8"/>
      <c r="M36" s="8"/>
      <c r="N36" s="8"/>
      <c r="O36" s="15"/>
      <c r="P36" s="15"/>
      <c r="Q36" s="17"/>
      <c r="R36" s="12"/>
      <c r="S36" s="12"/>
      <c r="T36" s="12"/>
      <c r="U36" s="12"/>
      <c r="V36" s="12"/>
      <c r="W36" s="12"/>
      <c r="X36" s="12"/>
    </row>
    <row r="37" spans="1:24" ht="15" customHeight="1" x14ac:dyDescent="0.4">
      <c r="A37" s="18">
        <v>31</v>
      </c>
      <c r="B37" s="24" t="s">
        <v>40</v>
      </c>
      <c r="C37" s="20">
        <v>3524.4</v>
      </c>
      <c r="D37" s="21">
        <v>3169.9</v>
      </c>
      <c r="E37" s="20">
        <v>3574.5</v>
      </c>
      <c r="F37" s="20">
        <v>3659.8</v>
      </c>
      <c r="G37" s="20">
        <v>3842.8</v>
      </c>
      <c r="H37" s="20">
        <v>3995.9</v>
      </c>
      <c r="I37" s="22">
        <v>3523.4</v>
      </c>
      <c r="J37" s="20">
        <v>3246.1</v>
      </c>
      <c r="K37" s="20">
        <v>3585.8</v>
      </c>
      <c r="L37" s="20">
        <v>3631.3</v>
      </c>
      <c r="M37" s="20">
        <v>3683.7</v>
      </c>
      <c r="N37" s="20">
        <v>3726.2</v>
      </c>
      <c r="O37" s="21">
        <v>-104.3</v>
      </c>
      <c r="P37" s="21">
        <v>52.4</v>
      </c>
      <c r="Q37" s="23">
        <v>42.4</v>
      </c>
      <c r="R37" s="12"/>
      <c r="S37" s="12"/>
      <c r="T37" s="12"/>
      <c r="U37" s="12"/>
      <c r="V37" s="12"/>
      <c r="W37" s="12"/>
      <c r="X37" s="12"/>
    </row>
    <row r="38" spans="1:24" ht="15" customHeight="1" x14ac:dyDescent="0.4">
      <c r="A38" s="28">
        <v>32</v>
      </c>
      <c r="B38" s="29" t="s">
        <v>41</v>
      </c>
      <c r="C38" s="30">
        <v>14698.7</v>
      </c>
      <c r="D38" s="31">
        <v>13676.6</v>
      </c>
      <c r="E38" s="30">
        <v>14895.2</v>
      </c>
      <c r="F38" s="30">
        <v>15132.4</v>
      </c>
      <c r="G38" s="30">
        <v>15490</v>
      </c>
      <c r="H38" s="30">
        <v>16002.4</v>
      </c>
      <c r="I38" s="32">
        <v>12619.5</v>
      </c>
      <c r="J38" s="30">
        <v>11801.4</v>
      </c>
      <c r="K38" s="30">
        <v>12745.2</v>
      </c>
      <c r="L38" s="30">
        <v>12899.8</v>
      </c>
      <c r="M38" s="30">
        <v>13131.3</v>
      </c>
      <c r="N38" s="30">
        <v>13379.1</v>
      </c>
      <c r="O38" s="31">
        <v>-522.9</v>
      </c>
      <c r="P38" s="31">
        <v>231.5</v>
      </c>
      <c r="Q38" s="33">
        <v>247.8</v>
      </c>
      <c r="R38" s="12"/>
      <c r="S38" s="12"/>
      <c r="T38" s="12"/>
      <c r="U38" s="12"/>
      <c r="V38" s="12"/>
      <c r="W38" s="12"/>
      <c r="X38" s="12"/>
    </row>
    <row r="39" spans="1:24" ht="15" customHeight="1" x14ac:dyDescent="0.4">
      <c r="A39" s="65"/>
      <c r="B39" s="65"/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  <c r="O39" s="65"/>
      <c r="P39" s="65"/>
      <c r="Q39" s="65"/>
      <c r="R39" s="34"/>
      <c r="S39" s="34"/>
      <c r="T39" s="34"/>
      <c r="U39" s="35"/>
    </row>
    <row r="40" spans="1:24" s="37" customFormat="1" ht="15" customHeight="1" x14ac:dyDescent="0.4">
      <c r="A40" s="66" t="s">
        <v>42</v>
      </c>
      <c r="B40" s="66"/>
      <c r="C40" s="66"/>
      <c r="D40" s="66"/>
      <c r="E40" s="66"/>
      <c r="F40" s="66"/>
      <c r="G40" s="66"/>
      <c r="H40" s="66"/>
      <c r="I40" s="66"/>
      <c r="J40" s="66"/>
      <c r="K40" s="66"/>
      <c r="L40" s="66"/>
      <c r="M40" s="66"/>
      <c r="N40" s="66"/>
      <c r="O40" s="66"/>
      <c r="P40" s="66"/>
      <c r="Q40" s="66"/>
      <c r="R40" s="36"/>
      <c r="S40" s="36"/>
      <c r="T40" s="36"/>
      <c r="U40" s="36"/>
    </row>
    <row r="41" spans="1:24" s="37" customFormat="1" ht="30" customHeight="1" x14ac:dyDescent="0.4">
      <c r="A41" s="67" t="s">
        <v>43</v>
      </c>
      <c r="B41" s="67"/>
      <c r="C41" s="67"/>
      <c r="D41" s="67"/>
      <c r="E41" s="67"/>
      <c r="F41" s="67"/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36"/>
      <c r="S41" s="36"/>
      <c r="T41" s="36"/>
      <c r="U41" s="36"/>
    </row>
    <row r="42" spans="1:24" ht="11.15" customHeight="1" x14ac:dyDescent="0.25">
      <c r="A42" s="68" t="s">
        <v>44</v>
      </c>
      <c r="B42" s="68"/>
      <c r="C42" s="68"/>
      <c r="D42" s="68"/>
      <c r="E42" s="68"/>
      <c r="F42" s="68"/>
      <c r="G42" s="68"/>
      <c r="H42" s="68"/>
      <c r="I42" s="68"/>
      <c r="J42" s="68"/>
      <c r="K42" s="68"/>
      <c r="L42" s="68"/>
      <c r="M42" s="68"/>
      <c r="N42" s="68"/>
      <c r="O42" s="68"/>
      <c r="P42" s="68"/>
      <c r="Q42" s="68"/>
      <c r="R42" s="38"/>
      <c r="S42" s="38"/>
      <c r="T42" s="38"/>
      <c r="U42" s="37"/>
    </row>
    <row r="43" spans="1:24" x14ac:dyDescent="0.25">
      <c r="B43" s="13" t="s">
        <v>45</v>
      </c>
      <c r="F43" s="38"/>
      <c r="G43" s="38"/>
      <c r="H43" s="38"/>
      <c r="I43" s="38"/>
      <c r="J43" s="38"/>
      <c r="K43" s="38"/>
      <c r="L43" s="38"/>
      <c r="M43" s="38"/>
      <c r="N43" s="38"/>
      <c r="O43" s="38"/>
      <c r="P43" s="38"/>
      <c r="Q43" s="38"/>
      <c r="R43" s="38"/>
      <c r="S43" s="38"/>
      <c r="T43" s="38"/>
      <c r="U43" s="37"/>
    </row>
    <row r="44" spans="1:24" x14ac:dyDescent="0.25">
      <c r="B44" s="13" t="s">
        <v>46</v>
      </c>
    </row>
  </sheetData>
  <mergeCells count="20">
    <mergeCell ref="A39:Q39"/>
    <mergeCell ref="A40:Q40"/>
    <mergeCell ref="A41:Q41"/>
    <mergeCell ref="A42:Q42"/>
    <mergeCell ref="D4:F4"/>
    <mergeCell ref="G4:H4"/>
    <mergeCell ref="J4:L4"/>
    <mergeCell ref="M4:N4"/>
    <mergeCell ref="O4:O5"/>
    <mergeCell ref="P4:Q4"/>
    <mergeCell ref="A1:Q1"/>
    <mergeCell ref="A2:A5"/>
    <mergeCell ref="B2:B5"/>
    <mergeCell ref="C2:H2"/>
    <mergeCell ref="I2:Q2"/>
    <mergeCell ref="C3:C5"/>
    <mergeCell ref="D3:H3"/>
    <mergeCell ref="I3:I5"/>
    <mergeCell ref="J3:N3"/>
    <mergeCell ref="O3:Q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3BC7-2F7F-4CBC-9268-81FF7D965935}">
  <dimension ref="A1:C34"/>
  <sheetViews>
    <sheetView zoomScale="130" zoomScaleNormal="130" workbookViewId="0">
      <selection activeCell="B28" sqref="B28"/>
    </sheetView>
  </sheetViews>
  <sheetFormatPr defaultRowHeight="14.6" x14ac:dyDescent="0.4"/>
  <cols>
    <col min="1" max="1" width="33.15234375" customWidth="1"/>
    <col min="2" max="2" width="7.921875" bestFit="1" customWidth="1"/>
    <col min="3" max="3" width="8.84375" style="42" bestFit="1" customWidth="1"/>
  </cols>
  <sheetData>
    <row r="1" spans="1:3" x14ac:dyDescent="0.4">
      <c r="A1" t="s">
        <v>47</v>
      </c>
      <c r="B1" t="s">
        <v>60</v>
      </c>
      <c r="C1" s="42" t="s">
        <v>48</v>
      </c>
    </row>
    <row r="2" spans="1:3" x14ac:dyDescent="0.4">
      <c r="A2" s="14" t="s">
        <v>9</v>
      </c>
      <c r="B2" s="43">
        <v>20893.7</v>
      </c>
      <c r="C2" s="44">
        <f>B2/$B$2</f>
        <v>1</v>
      </c>
    </row>
    <row r="3" spans="1:3" x14ac:dyDescent="0.4">
      <c r="A3" s="40" t="s">
        <v>50</v>
      </c>
      <c r="B3" s="43">
        <f>B4</f>
        <v>174.5</v>
      </c>
      <c r="C3" s="44">
        <f t="shared" ref="C3:C34" si="0">B3/$B$2</f>
        <v>8.3517998248275795E-3</v>
      </c>
    </row>
    <row r="4" spans="1:3" x14ac:dyDescent="0.4">
      <c r="A4" s="25" t="s">
        <v>49</v>
      </c>
      <c r="B4" s="20">
        <v>174.5</v>
      </c>
      <c r="C4" s="42">
        <f t="shared" si="0"/>
        <v>8.3517998248275795E-3</v>
      </c>
    </row>
    <row r="5" spans="1:3" x14ac:dyDescent="0.4">
      <c r="A5" s="40" t="s">
        <v>15</v>
      </c>
      <c r="B5" s="43">
        <f>B6+B7+B8+B9</f>
        <v>3691.7</v>
      </c>
      <c r="C5" s="44">
        <f t="shared" si="0"/>
        <v>0.17668962414507722</v>
      </c>
    </row>
    <row r="6" spans="1:3" x14ac:dyDescent="0.4">
      <c r="A6" s="25" t="s">
        <v>12</v>
      </c>
      <c r="B6" s="20">
        <v>182.1</v>
      </c>
      <c r="C6" s="42">
        <f t="shared" si="0"/>
        <v>8.7155458343902703E-3</v>
      </c>
    </row>
    <row r="7" spans="1:3" x14ac:dyDescent="0.4">
      <c r="A7" s="25" t="s">
        <v>13</v>
      </c>
      <c r="B7" s="20">
        <v>341.7</v>
      </c>
      <c r="C7" s="42">
        <f t="shared" si="0"/>
        <v>1.6354212035206785E-2</v>
      </c>
    </row>
    <row r="8" spans="1:3" x14ac:dyDescent="0.4">
      <c r="A8" s="25" t="s">
        <v>14</v>
      </c>
      <c r="B8" s="20">
        <v>895.9</v>
      </c>
      <c r="C8" s="42">
        <f t="shared" si="0"/>
        <v>4.2878953943054604E-2</v>
      </c>
    </row>
    <row r="9" spans="1:3" x14ac:dyDescent="0.4">
      <c r="A9" s="25" t="s">
        <v>15</v>
      </c>
      <c r="B9" s="20">
        <v>2272</v>
      </c>
      <c r="C9" s="42">
        <f t="shared" si="0"/>
        <v>0.10874091233242555</v>
      </c>
    </row>
    <row r="10" spans="1:3" x14ac:dyDescent="0.4">
      <c r="A10" s="39" t="s">
        <v>16</v>
      </c>
      <c r="B10" s="20">
        <v>1268.8</v>
      </c>
      <c r="C10" s="42">
        <f t="shared" si="0"/>
        <v>6.072643907015033E-2</v>
      </c>
    </row>
    <row r="11" spans="1:3" x14ac:dyDescent="0.4">
      <c r="A11" s="39" t="s">
        <v>17</v>
      </c>
      <c r="B11" s="20">
        <v>1003.1</v>
      </c>
      <c r="C11" s="42">
        <f t="shared" si="0"/>
        <v>4.800968713057046E-2</v>
      </c>
    </row>
    <row r="12" spans="1:3" x14ac:dyDescent="0.4">
      <c r="A12" s="40" t="s">
        <v>51</v>
      </c>
      <c r="B12" s="43">
        <f>B13+B14+B15+B16+B17+B20+B24+B27+B30</f>
        <v>14357</v>
      </c>
      <c r="C12" s="44">
        <f t="shared" si="0"/>
        <v>0.68714492885415224</v>
      </c>
    </row>
    <row r="13" spans="1:3" x14ac:dyDescent="0.4">
      <c r="A13" s="25" t="s">
        <v>18</v>
      </c>
      <c r="B13" s="20">
        <v>1243.3</v>
      </c>
      <c r="C13" s="42">
        <f t="shared" si="0"/>
        <v>5.9505975485433404E-2</v>
      </c>
    </row>
    <row r="14" spans="1:3" x14ac:dyDescent="0.4">
      <c r="A14" s="25" t="s">
        <v>19</v>
      </c>
      <c r="B14" s="20">
        <v>1202.2</v>
      </c>
      <c r="C14" s="42">
        <f t="shared" si="0"/>
        <v>5.7538875354772014E-2</v>
      </c>
    </row>
    <row r="15" spans="1:3" x14ac:dyDescent="0.4">
      <c r="A15" s="25" t="s">
        <v>20</v>
      </c>
      <c r="B15" s="20">
        <v>572</v>
      </c>
      <c r="C15" s="42">
        <f t="shared" si="0"/>
        <v>2.737667335129728E-2</v>
      </c>
    </row>
    <row r="16" spans="1:3" x14ac:dyDescent="0.4">
      <c r="A16" s="25" t="s">
        <v>21</v>
      </c>
      <c r="B16" s="20">
        <v>1167.9000000000001</v>
      </c>
      <c r="C16" s="42">
        <f t="shared" si="0"/>
        <v>5.5897232180035131E-2</v>
      </c>
    </row>
    <row r="17" spans="1:3" ht="29.15" x14ac:dyDescent="0.4">
      <c r="A17" s="26" t="s">
        <v>22</v>
      </c>
      <c r="B17" s="20">
        <v>4592.1000000000004</v>
      </c>
      <c r="C17" s="42">
        <f t="shared" si="0"/>
        <v>0.2197839540148466</v>
      </c>
    </row>
    <row r="18" spans="1:3" x14ac:dyDescent="0.4">
      <c r="A18" s="39" t="s">
        <v>23</v>
      </c>
      <c r="B18" s="20">
        <v>1787.7</v>
      </c>
      <c r="C18" s="42">
        <f t="shared" si="0"/>
        <v>8.5561676486213545E-2</v>
      </c>
    </row>
    <row r="19" spans="1:3" x14ac:dyDescent="0.4">
      <c r="A19" s="39" t="s">
        <v>24</v>
      </c>
      <c r="B19" s="20">
        <v>2804.4</v>
      </c>
      <c r="C19" s="42">
        <f t="shared" si="0"/>
        <v>0.13422227752863303</v>
      </c>
    </row>
    <row r="20" spans="1:3" x14ac:dyDescent="0.4">
      <c r="A20" s="25" t="s">
        <v>25</v>
      </c>
      <c r="B20" s="20">
        <v>2689.8</v>
      </c>
      <c r="C20" s="42">
        <f t="shared" si="0"/>
        <v>0.12873737059496404</v>
      </c>
    </row>
    <row r="21" spans="1:3" ht="29.15" x14ac:dyDescent="0.4">
      <c r="A21" s="41" t="s">
        <v>26</v>
      </c>
      <c r="B21" s="20">
        <v>1627.8</v>
      </c>
      <c r="C21" s="42">
        <f t="shared" si="0"/>
        <v>7.7908651890282718E-2</v>
      </c>
    </row>
    <row r="22" spans="1:3" ht="29.15" x14ac:dyDescent="0.4">
      <c r="A22" s="41" t="s">
        <v>27</v>
      </c>
      <c r="B22" s="20">
        <v>410.5</v>
      </c>
      <c r="C22" s="42">
        <f t="shared" si="0"/>
        <v>1.9647070648090095E-2</v>
      </c>
    </row>
    <row r="23" spans="1:3" ht="29.15" x14ac:dyDescent="0.4">
      <c r="A23" s="41" t="s">
        <v>28</v>
      </c>
      <c r="B23" s="20">
        <v>651.6</v>
      </c>
      <c r="C23" s="42">
        <f t="shared" si="0"/>
        <v>3.1186434188295992E-2</v>
      </c>
    </row>
    <row r="24" spans="1:3" ht="29.15" x14ac:dyDescent="0.4">
      <c r="A24" s="26" t="s">
        <v>29</v>
      </c>
      <c r="B24" s="20">
        <v>1798.6</v>
      </c>
      <c r="C24" s="42">
        <f t="shared" si="0"/>
        <v>8.6083364842033716E-2</v>
      </c>
    </row>
    <row r="25" spans="1:3" x14ac:dyDescent="0.4">
      <c r="A25" s="39" t="s">
        <v>30</v>
      </c>
      <c r="B25" s="20">
        <v>251.3</v>
      </c>
      <c r="C25" s="42">
        <f t="shared" si="0"/>
        <v>1.2027548974092668E-2</v>
      </c>
    </row>
    <row r="26" spans="1:3" x14ac:dyDescent="0.4">
      <c r="A26" s="39" t="s">
        <v>31</v>
      </c>
      <c r="B26" s="20">
        <v>1547.3</v>
      </c>
      <c r="C26" s="42">
        <f t="shared" si="0"/>
        <v>7.4055815867941049E-2</v>
      </c>
    </row>
    <row r="27" spans="1:3" ht="29.15" x14ac:dyDescent="0.4">
      <c r="A27" s="26" t="s">
        <v>32</v>
      </c>
      <c r="B27" s="20">
        <v>672.1</v>
      </c>
      <c r="C27" s="42">
        <f t="shared" si="0"/>
        <v>3.2167591187774305E-2</v>
      </c>
    </row>
    <row r="28" spans="1:3" x14ac:dyDescent="0.4">
      <c r="A28" s="39" t="s">
        <v>33</v>
      </c>
      <c r="B28" s="20">
        <v>163.4</v>
      </c>
      <c r="C28" s="42">
        <f t="shared" si="0"/>
        <v>7.8205392055978595E-3</v>
      </c>
    </row>
    <row r="29" spans="1:3" x14ac:dyDescent="0.4">
      <c r="A29" s="39" t="s">
        <v>34</v>
      </c>
      <c r="B29" s="20">
        <v>508.7</v>
      </c>
      <c r="C29" s="42">
        <f t="shared" si="0"/>
        <v>2.4347051982176446E-2</v>
      </c>
    </row>
    <row r="30" spans="1:3" x14ac:dyDescent="0.4">
      <c r="A30" s="25" t="s">
        <v>35</v>
      </c>
      <c r="B30" s="20">
        <v>419</v>
      </c>
      <c r="C30" s="42">
        <f t="shared" si="0"/>
        <v>2.0053891842995736E-2</v>
      </c>
    </row>
    <row r="31" spans="1:3" x14ac:dyDescent="0.4">
      <c r="A31" s="40" t="s">
        <v>52</v>
      </c>
      <c r="B31" s="43">
        <f>B32</f>
        <v>2670.6</v>
      </c>
      <c r="C31" s="44">
        <f t="shared" si="0"/>
        <v>0.12781843330764775</v>
      </c>
    </row>
    <row r="32" spans="1:3" x14ac:dyDescent="0.4">
      <c r="A32" s="25" t="s">
        <v>36</v>
      </c>
      <c r="B32" s="20">
        <v>2670.6</v>
      </c>
      <c r="C32" s="42">
        <f t="shared" si="0"/>
        <v>0.12781843330764775</v>
      </c>
    </row>
    <row r="33" spans="1:3" x14ac:dyDescent="0.4">
      <c r="A33" s="39" t="s">
        <v>37</v>
      </c>
      <c r="B33" s="20">
        <v>848.4</v>
      </c>
      <c r="C33" s="42">
        <f t="shared" si="0"/>
        <v>4.0605541383287785E-2</v>
      </c>
    </row>
    <row r="34" spans="1:3" x14ac:dyDescent="0.4">
      <c r="A34" s="39" t="s">
        <v>38</v>
      </c>
      <c r="B34" s="20">
        <v>1822.3</v>
      </c>
      <c r="C34" s="42">
        <f t="shared" si="0"/>
        <v>8.7217678056064743E-2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E0E4CE-68F1-4A25-9541-D03B5DB77988}">
  <dimension ref="A1:F6"/>
  <sheetViews>
    <sheetView tabSelected="1" workbookViewId="0">
      <selection activeCell="B28" sqref="B28"/>
    </sheetView>
  </sheetViews>
  <sheetFormatPr defaultRowHeight="14.6" x14ac:dyDescent="0.4"/>
  <cols>
    <col min="1" max="1" width="13" bestFit="1" customWidth="1"/>
    <col min="2" max="2" width="11.3828125" bestFit="1" customWidth="1"/>
    <col min="3" max="3" width="7.84375" style="42" bestFit="1" customWidth="1"/>
    <col min="4" max="4" width="8.84375" bestFit="1" customWidth="1"/>
    <col min="5" max="5" width="8.4609375" bestFit="1" customWidth="1"/>
    <col min="6" max="6" width="10.765625" bestFit="1" customWidth="1"/>
  </cols>
  <sheetData>
    <row r="1" spans="1:6" x14ac:dyDescent="0.4">
      <c r="A1" t="s">
        <v>47</v>
      </c>
      <c r="B1" t="s">
        <v>61</v>
      </c>
      <c r="C1" s="42" t="s">
        <v>55</v>
      </c>
      <c r="D1" t="s">
        <v>57</v>
      </c>
      <c r="E1" t="s">
        <v>58</v>
      </c>
      <c r="F1" t="s">
        <v>59</v>
      </c>
    </row>
    <row r="2" spans="1:6" x14ac:dyDescent="0.4">
      <c r="A2" t="s">
        <v>53</v>
      </c>
      <c r="B2" s="45">
        <f>'2020clean'!B3</f>
        <v>174.5</v>
      </c>
      <c r="C2" s="42">
        <f>'2020clean'!C3</f>
        <v>8.3517998248275795E-3</v>
      </c>
      <c r="E2" s="42">
        <f>'2019final'!C2/'2019final'!$C$6</f>
        <v>7.6078717610398366E-3</v>
      </c>
      <c r="F2" s="42">
        <f>'2019final'!C2/B2</f>
        <v>4.3598118974440324E-5</v>
      </c>
    </row>
    <row r="3" spans="1:6" x14ac:dyDescent="0.4">
      <c r="A3" t="s">
        <v>15</v>
      </c>
      <c r="B3" s="45">
        <f>'2020clean'!B5</f>
        <v>3691.7</v>
      </c>
      <c r="C3" s="42">
        <f>'2020clean'!C5</f>
        <v>0.17668962414507722</v>
      </c>
      <c r="E3" s="42">
        <f>'2019final'!C3/'2019final'!$C$6</f>
        <v>0.18264039003209717</v>
      </c>
      <c r="F3" s="42">
        <f>'2019final'!C3/B3</f>
        <v>4.9473248105777065E-5</v>
      </c>
    </row>
    <row r="4" spans="1:6" x14ac:dyDescent="0.4">
      <c r="A4" t="s">
        <v>51</v>
      </c>
      <c r="B4" s="45">
        <f>'2020clean'!B12</f>
        <v>14357</v>
      </c>
      <c r="C4" s="42">
        <f>'2020clean'!C12</f>
        <v>0.68714492885415224</v>
      </c>
      <c r="E4" s="42">
        <f>'2019final'!C4/'2019final'!$C$6</f>
        <v>0.68708065466999813</v>
      </c>
      <c r="F4" s="42">
        <f>'2019final'!C4/B4</f>
        <v>4.7856840194330163E-5</v>
      </c>
    </row>
    <row r="5" spans="1:6" x14ac:dyDescent="0.4">
      <c r="A5" t="s">
        <v>56</v>
      </c>
      <c r="B5" s="45">
        <f>'2020clean'!B31</f>
        <v>2670.6</v>
      </c>
      <c r="C5" s="42">
        <f>'2020clean'!C31</f>
        <v>0.12781843330764775</v>
      </c>
      <c r="E5" s="42">
        <f>'2019final'!C5/'2019final'!$C$6</f>
        <v>0.12267108353686497</v>
      </c>
      <c r="F5" s="42">
        <f>'2019final'!C5/B5</f>
        <v>4.5933903818192531E-5</v>
      </c>
    </row>
    <row r="6" spans="1:6" x14ac:dyDescent="0.4">
      <c r="A6" t="s">
        <v>54</v>
      </c>
      <c r="B6" s="45">
        <f>'2020clean'!B2</f>
        <v>20893.7</v>
      </c>
      <c r="C6" s="42">
        <f>'2020clean'!C2</f>
        <v>1</v>
      </c>
      <c r="E6" s="42">
        <f>'2019final'!C6/'2019final'!$C$6</f>
        <v>1</v>
      </c>
      <c r="F6" s="42">
        <f>'2019final'!C6/B6</f>
        <v>4.7861317047722516E-5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ReadMe</vt:lpstr>
      <vt:lpstr>2019raw</vt:lpstr>
      <vt:lpstr>2019clean</vt:lpstr>
      <vt:lpstr>2019final</vt:lpstr>
      <vt:lpstr>2020raw</vt:lpstr>
      <vt:lpstr>2020clean</vt:lpstr>
      <vt:lpstr>2020final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Richard Shi</dc:creator>
  <cp:lastModifiedBy>Richard Shi</cp:lastModifiedBy>
  <dcterms:created xsi:type="dcterms:W3CDTF">2015-06-05T18:17:20Z</dcterms:created>
  <dcterms:modified xsi:type="dcterms:W3CDTF">2021-11-18T23:43:40Z</dcterms:modified>
</cp:coreProperties>
</file>