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icks\Dropbox\PC\Desktop\University of Wisconsin-Madison\Research\RA with Alder\clusters\data\Calibration\Processed\"/>
    </mc:Choice>
  </mc:AlternateContent>
  <xr:revisionPtr revIDLastSave="0" documentId="13_ncr:1_{DBB7D14D-5C78-4022-9E35-9C0F38A200A9}" xr6:coauthVersionLast="47" xr6:coauthVersionMax="47" xr10:uidLastSave="{00000000-0000-0000-0000-000000000000}"/>
  <bookViews>
    <workbookView xWindow="-103" yWindow="-103" windowWidth="22149" windowHeight="12549" firstSheet="4" activeTab="5" xr2:uid="{00000000-000D-0000-FFFF-FFFF00000000}"/>
  </bookViews>
  <sheets>
    <sheet name="ReadMe" sheetId="5" r:id="rId1"/>
    <sheet name="GDP_raw" sheetId="6" r:id="rId2"/>
    <sheet name="GDP_clean" sheetId="7" r:id="rId3"/>
    <sheet name="Import_raw" sheetId="9" r:id="rId4"/>
    <sheet name="Import_clean" sheetId="10" r:id="rId5"/>
    <sheet name="2019_final" sheetId="4" r:id="rId6"/>
    <sheet name="Manual calibration_v2" sheetId="13" r:id="rId7"/>
    <sheet name="Julia calibration_v2" sheetId="14" r:id="rId8"/>
    <sheet name="Manual calibration_v1" sheetId="11" r:id="rId9"/>
    <sheet name="Julia calibration_v1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3" i="13" l="1"/>
  <c r="AV13" i="13"/>
  <c r="AW13" i="13"/>
  <c r="AU14" i="13"/>
  <c r="AV14" i="13"/>
  <c r="AW14" i="13"/>
  <c r="AW17" i="13" s="1"/>
  <c r="AU15" i="13"/>
  <c r="AU17" i="13" s="1"/>
  <c r="AV15" i="13"/>
  <c r="AV17" i="13" s="1"/>
  <c r="AW15" i="13"/>
  <c r="AU16" i="13"/>
  <c r="AV16" i="13"/>
  <c r="AW16" i="13"/>
  <c r="AP13" i="13"/>
  <c r="AP17" i="13" s="1"/>
  <c r="AQ13" i="13"/>
  <c r="AR13" i="13"/>
  <c r="AS13" i="13"/>
  <c r="AT13" i="13"/>
  <c r="AP14" i="13"/>
  <c r="AQ14" i="13"/>
  <c r="AR14" i="13"/>
  <c r="AS14" i="13"/>
  <c r="AT14" i="13"/>
  <c r="AT17" i="13" s="1"/>
  <c r="AP15" i="13"/>
  <c r="AQ15" i="13"/>
  <c r="AR15" i="13"/>
  <c r="AS15" i="13"/>
  <c r="AT15" i="13"/>
  <c r="AP16" i="13"/>
  <c r="AQ16" i="13"/>
  <c r="AR16" i="13"/>
  <c r="AS16" i="13"/>
  <c r="AT16" i="13"/>
  <c r="AJ13" i="13"/>
  <c r="AK13" i="13"/>
  <c r="AL13" i="13"/>
  <c r="AM13" i="13"/>
  <c r="AN13" i="13"/>
  <c r="AO13" i="13"/>
  <c r="AJ14" i="13"/>
  <c r="AJ17" i="13" s="1"/>
  <c r="AK14" i="13"/>
  <c r="AK17" i="13" s="1"/>
  <c r="AL14" i="13"/>
  <c r="AM14" i="13"/>
  <c r="AN14" i="13"/>
  <c r="AO14" i="13"/>
  <c r="AJ15" i="13"/>
  <c r="AK15" i="13"/>
  <c r="AL15" i="13"/>
  <c r="AL17" i="13" s="1"/>
  <c r="AM15" i="13"/>
  <c r="AN15" i="13"/>
  <c r="AO15" i="13"/>
  <c r="AJ16" i="13"/>
  <c r="AK16" i="13"/>
  <c r="AL16" i="13"/>
  <c r="AM16" i="13"/>
  <c r="AN16" i="13"/>
  <c r="AN17" i="13" s="1"/>
  <c r="AO16" i="13"/>
  <c r="AO17" i="13" s="1"/>
  <c r="F16" i="13"/>
  <c r="E16" i="13"/>
  <c r="F15" i="13"/>
  <c r="F14" i="13"/>
  <c r="H16" i="13"/>
  <c r="D16" i="13"/>
  <c r="B9" i="13"/>
  <c r="B10" i="13"/>
  <c r="B11" i="13"/>
  <c r="B8" i="13"/>
  <c r="F11" i="4"/>
  <c r="F12" i="4"/>
  <c r="F13" i="4"/>
  <c r="F10" i="4"/>
  <c r="F2" i="4"/>
  <c r="C10" i="4"/>
  <c r="D10" i="4"/>
  <c r="D13" i="4" s="1"/>
  <c r="E10" i="4"/>
  <c r="C11" i="4"/>
  <c r="D11" i="4"/>
  <c r="E11" i="4"/>
  <c r="C12" i="4"/>
  <c r="C13" i="4" s="1"/>
  <c r="D12" i="4"/>
  <c r="E12" i="4"/>
  <c r="E13" i="4"/>
  <c r="B13" i="4"/>
  <c r="B12" i="4"/>
  <c r="B11" i="4"/>
  <c r="B10" i="4"/>
  <c r="D14" i="11"/>
  <c r="D20" i="11" s="1"/>
  <c r="D13" i="11"/>
  <c r="D19" i="11" s="1"/>
  <c r="D12" i="11"/>
  <c r="D11" i="11"/>
  <c r="D10" i="11"/>
  <c r="D16" i="11" s="1"/>
  <c r="K11" i="12"/>
  <c r="E20" i="12"/>
  <c r="D20" i="12"/>
  <c r="F19" i="12"/>
  <c r="E19" i="12"/>
  <c r="D19" i="12"/>
  <c r="F18" i="12"/>
  <c r="E18" i="12"/>
  <c r="D18" i="12"/>
  <c r="F17" i="12"/>
  <c r="E17" i="12"/>
  <c r="D17" i="12"/>
  <c r="F16" i="12"/>
  <c r="E16" i="12"/>
  <c r="D16" i="12"/>
  <c r="AI16" i="11"/>
  <c r="AI21" i="11" s="1"/>
  <c r="AI17" i="11"/>
  <c r="AI18" i="11"/>
  <c r="AI19" i="11"/>
  <c r="AI20" i="11"/>
  <c r="AH16" i="11"/>
  <c r="AH17" i="11"/>
  <c r="AH21" i="11" s="1"/>
  <c r="AH18" i="11"/>
  <c r="AH19" i="11"/>
  <c r="AH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E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17" i="11"/>
  <c r="D18" i="11"/>
  <c r="W5" i="11"/>
  <c r="X5" i="11" s="1"/>
  <c r="W6" i="11"/>
  <c r="X6" i="11" s="1"/>
  <c r="W4" i="11"/>
  <c r="X4" i="11" s="1"/>
  <c r="V5" i="11"/>
  <c r="V6" i="11"/>
  <c r="V4" i="11"/>
  <c r="F3" i="4"/>
  <c r="F5" i="4"/>
  <c r="D3" i="4"/>
  <c r="D4" i="4"/>
  <c r="E4" i="4" s="1"/>
  <c r="D5" i="4"/>
  <c r="D6" i="4"/>
  <c r="F6" i="4" s="1"/>
  <c r="D2" i="4"/>
  <c r="J3" i="10"/>
  <c r="J4" i="10"/>
  <c r="J5" i="10"/>
  <c r="J6" i="10"/>
  <c r="J2" i="10"/>
  <c r="C74" i="10"/>
  <c r="C73" i="10"/>
  <c r="C72" i="10"/>
  <c r="C71" i="10"/>
  <c r="C70" i="10"/>
  <c r="F22" i="10" s="1"/>
  <c r="I5" i="10" s="1"/>
  <c r="C69" i="10"/>
  <c r="C68" i="10"/>
  <c r="C67" i="10"/>
  <c r="C66" i="10"/>
  <c r="C65" i="10"/>
  <c r="C64" i="10"/>
  <c r="C63" i="10"/>
  <c r="C62" i="10"/>
  <c r="F18" i="10" s="1"/>
  <c r="C61" i="10"/>
  <c r="C60" i="10"/>
  <c r="C59" i="10"/>
  <c r="C58" i="10"/>
  <c r="C57" i="10"/>
  <c r="C56" i="10"/>
  <c r="C55" i="10"/>
  <c r="C54" i="10"/>
  <c r="F14" i="10" s="1"/>
  <c r="C53" i="10"/>
  <c r="C52" i="10"/>
  <c r="C51" i="10"/>
  <c r="C50" i="10"/>
  <c r="C49" i="10"/>
  <c r="C48" i="10"/>
  <c r="C47" i="10"/>
  <c r="C46" i="10"/>
  <c r="F12" i="10" s="1"/>
  <c r="C45" i="10"/>
  <c r="C44" i="10"/>
  <c r="C43" i="10"/>
  <c r="C42" i="10"/>
  <c r="C41" i="10"/>
  <c r="C40" i="10"/>
  <c r="C39" i="10"/>
  <c r="C38" i="10"/>
  <c r="F10" i="10" s="1"/>
  <c r="C37" i="10"/>
  <c r="C36" i="10"/>
  <c r="C35" i="10"/>
  <c r="C34" i="10"/>
  <c r="C33" i="10"/>
  <c r="C32" i="10"/>
  <c r="C31" i="10"/>
  <c r="C30" i="10"/>
  <c r="F9" i="10" s="1"/>
  <c r="C29" i="10"/>
  <c r="C28" i="10"/>
  <c r="C27" i="10"/>
  <c r="C26" i="10"/>
  <c r="C25" i="10"/>
  <c r="F24" i="10"/>
  <c r="C24" i="10"/>
  <c r="F23" i="10"/>
  <c r="C23" i="10"/>
  <c r="C22" i="10"/>
  <c r="F21" i="10"/>
  <c r="C21" i="10"/>
  <c r="F20" i="10"/>
  <c r="C20" i="10"/>
  <c r="F7" i="10" s="1"/>
  <c r="F19" i="10"/>
  <c r="C19" i="10"/>
  <c r="C18" i="10"/>
  <c r="F17" i="10"/>
  <c r="C17" i="10"/>
  <c r="F16" i="10"/>
  <c r="C16" i="10"/>
  <c r="F15" i="10"/>
  <c r="C15" i="10"/>
  <c r="C14" i="10"/>
  <c r="F13" i="10"/>
  <c r="C13" i="10"/>
  <c r="C12" i="10"/>
  <c r="F6" i="10" s="1"/>
  <c r="I4" i="10" s="1"/>
  <c r="F11" i="10"/>
  <c r="C11" i="10"/>
  <c r="C10" i="10"/>
  <c r="C9" i="10"/>
  <c r="F8" i="10"/>
  <c r="C8" i="10"/>
  <c r="F5" i="10" s="1"/>
  <c r="C7" i="10"/>
  <c r="C6" i="10"/>
  <c r="C5" i="10"/>
  <c r="F4" i="10"/>
  <c r="C4" i="10"/>
  <c r="F3" i="10" s="1"/>
  <c r="C3" i="10"/>
  <c r="F2" i="10"/>
  <c r="C2" i="10"/>
  <c r="C75" i="10" s="1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CR81" i="9" s="1"/>
  <c r="F81" i="9"/>
  <c r="E81" i="9"/>
  <c r="D81" i="9"/>
  <c r="C81" i="9"/>
  <c r="CR80" i="9"/>
  <c r="CR79" i="9"/>
  <c r="CR78" i="9"/>
  <c r="CR77" i="9"/>
  <c r="CR76" i="9"/>
  <c r="CR75" i="9"/>
  <c r="CR74" i="9"/>
  <c r="CR73" i="9"/>
  <c r="CR72" i="9"/>
  <c r="CR71" i="9"/>
  <c r="CR70" i="9"/>
  <c r="CR69" i="9"/>
  <c r="CR68" i="9"/>
  <c r="CR67" i="9"/>
  <c r="CR66" i="9"/>
  <c r="CR65" i="9"/>
  <c r="CR64" i="9"/>
  <c r="CR63" i="9"/>
  <c r="CR62" i="9"/>
  <c r="CR61" i="9"/>
  <c r="CR60" i="9"/>
  <c r="CR59" i="9"/>
  <c r="CR58" i="9"/>
  <c r="CR57" i="9"/>
  <c r="CR56" i="9"/>
  <c r="CR55" i="9"/>
  <c r="CR54" i="9"/>
  <c r="CR53" i="9"/>
  <c r="CR52" i="9"/>
  <c r="CR51" i="9"/>
  <c r="CR50" i="9"/>
  <c r="CR49" i="9"/>
  <c r="CR48" i="9"/>
  <c r="CR47" i="9"/>
  <c r="CR46" i="9"/>
  <c r="CR45" i="9"/>
  <c r="CR44" i="9"/>
  <c r="CR43" i="9"/>
  <c r="CR42" i="9"/>
  <c r="CR41" i="9"/>
  <c r="CR40" i="9"/>
  <c r="CR39" i="9"/>
  <c r="CR38" i="9"/>
  <c r="CR37" i="9"/>
  <c r="CR36" i="9"/>
  <c r="CR35" i="9"/>
  <c r="CR34" i="9"/>
  <c r="CR33" i="9"/>
  <c r="CR32" i="9"/>
  <c r="CR31" i="9"/>
  <c r="CR30" i="9"/>
  <c r="CR29" i="9"/>
  <c r="CR28" i="9"/>
  <c r="CR27" i="9"/>
  <c r="CR26" i="9"/>
  <c r="CR25" i="9"/>
  <c r="CR24" i="9"/>
  <c r="CR23" i="9"/>
  <c r="CR22" i="9"/>
  <c r="CR21" i="9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AS17" i="13" l="1"/>
  <c r="AR17" i="13"/>
  <c r="AQ17" i="13"/>
  <c r="AM17" i="13"/>
  <c r="G16" i="13"/>
  <c r="G15" i="13"/>
  <c r="H15" i="13"/>
  <c r="E14" i="13"/>
  <c r="E15" i="13"/>
  <c r="H14" i="13"/>
  <c r="D15" i="13"/>
  <c r="D14" i="13"/>
  <c r="G14" i="13"/>
  <c r="D13" i="13"/>
  <c r="E13" i="13"/>
  <c r="F13" i="13"/>
  <c r="F17" i="13" s="1"/>
  <c r="F4" i="4"/>
  <c r="D21" i="11"/>
  <c r="F21" i="12"/>
  <c r="D21" i="12"/>
  <c r="E21" i="12"/>
  <c r="F25" i="10"/>
  <c r="I3" i="10"/>
  <c r="I2" i="10"/>
  <c r="I6" i="10" s="1"/>
  <c r="I16" i="13" l="1"/>
  <c r="I15" i="13"/>
  <c r="I14" i="13"/>
  <c r="J14" i="13"/>
  <c r="J16" i="13"/>
  <c r="J15" i="13"/>
  <c r="H13" i="13"/>
  <c r="H17" i="13" s="1"/>
  <c r="G13" i="13"/>
  <c r="G17" i="13" s="1"/>
  <c r="E17" i="13"/>
  <c r="D17" i="13"/>
  <c r="E3" i="4"/>
  <c r="E5" i="4"/>
  <c r="E6" i="4"/>
  <c r="E2" i="4"/>
  <c r="C3" i="4"/>
  <c r="C4" i="4"/>
  <c r="C5" i="4"/>
  <c r="C6" i="4"/>
  <c r="C2" i="4"/>
  <c r="E5" i="7"/>
  <c r="E4" i="7"/>
  <c r="E3" i="7"/>
  <c r="E2" i="7"/>
  <c r="E6" i="7"/>
  <c r="K15" i="13" l="1"/>
  <c r="K16" i="13"/>
  <c r="K14" i="13"/>
  <c r="I13" i="13"/>
  <c r="I17" i="13" s="1"/>
  <c r="L16" i="13"/>
  <c r="L15" i="13"/>
  <c r="L14" i="13"/>
  <c r="J13" i="13"/>
  <c r="J17" i="13" s="1"/>
  <c r="N14" i="13" l="1"/>
  <c r="N15" i="13"/>
  <c r="N16" i="13"/>
  <c r="L13" i="13"/>
  <c r="L17" i="13" s="1"/>
  <c r="M16" i="13"/>
  <c r="M15" i="13"/>
  <c r="M14" i="13"/>
  <c r="K13" i="13"/>
  <c r="K17" i="13" s="1"/>
  <c r="O14" i="13" l="1"/>
  <c r="O15" i="13"/>
  <c r="O16" i="13"/>
  <c r="M13" i="13"/>
  <c r="M17" i="13" s="1"/>
  <c r="P15" i="13"/>
  <c r="P14" i="13"/>
  <c r="P16" i="13"/>
  <c r="N13" i="13"/>
  <c r="N17" i="13" s="1"/>
  <c r="R16" i="13" l="1"/>
  <c r="R14" i="13"/>
  <c r="R15" i="13"/>
  <c r="P13" i="13"/>
  <c r="P17" i="13" s="1"/>
  <c r="Q16" i="13"/>
  <c r="Q15" i="13"/>
  <c r="Q14" i="13"/>
  <c r="O13" i="13"/>
  <c r="O17" i="13" s="1"/>
  <c r="S15" i="13" l="1"/>
  <c r="S16" i="13"/>
  <c r="S14" i="13"/>
  <c r="Q13" i="13"/>
  <c r="Q17" i="13" s="1"/>
  <c r="T16" i="13"/>
  <c r="T15" i="13"/>
  <c r="T14" i="13"/>
  <c r="R13" i="13"/>
  <c r="R17" i="13" s="1"/>
  <c r="V15" i="13" l="1"/>
  <c r="V14" i="13"/>
  <c r="V16" i="13"/>
  <c r="T13" i="13"/>
  <c r="T17" i="13" s="1"/>
  <c r="U16" i="13"/>
  <c r="U15" i="13"/>
  <c r="U14" i="13"/>
  <c r="S13" i="13"/>
  <c r="S17" i="13" s="1"/>
  <c r="W14" i="13" l="1"/>
  <c r="W15" i="13"/>
  <c r="W16" i="13"/>
  <c r="U13" i="13"/>
  <c r="U17" i="13" s="1"/>
  <c r="X15" i="13"/>
  <c r="X14" i="13"/>
  <c r="X16" i="13"/>
  <c r="V13" i="13"/>
  <c r="V17" i="13" s="1"/>
  <c r="Z14" i="13" l="1"/>
  <c r="Z16" i="13"/>
  <c r="Z15" i="13"/>
  <c r="X13" i="13"/>
  <c r="X17" i="13" s="1"/>
  <c r="Y16" i="13"/>
  <c r="Y15" i="13"/>
  <c r="Y14" i="13"/>
  <c r="W13" i="13"/>
  <c r="W17" i="13" s="1"/>
  <c r="AB16" i="13" l="1"/>
  <c r="AB15" i="13"/>
  <c r="AB14" i="13"/>
  <c r="Z13" i="13"/>
  <c r="Z17" i="13" s="1"/>
  <c r="AA16" i="13"/>
  <c r="AA15" i="13"/>
  <c r="AA14" i="13"/>
  <c r="Y13" i="13"/>
  <c r="Y17" i="13" s="1"/>
  <c r="AC16" i="13" l="1"/>
  <c r="AC14" i="13"/>
  <c r="AC15" i="13"/>
  <c r="AA13" i="13"/>
  <c r="AA17" i="13" s="1"/>
  <c r="AD14" i="13"/>
  <c r="AD16" i="13"/>
  <c r="AD15" i="13"/>
  <c r="AB13" i="13"/>
  <c r="AB17" i="13" s="1"/>
  <c r="AF15" i="13" l="1"/>
  <c r="AF14" i="13"/>
  <c r="AF16" i="13"/>
  <c r="AD13" i="13"/>
  <c r="AD17" i="13" s="1"/>
  <c r="AE14" i="13"/>
  <c r="AE15" i="13"/>
  <c r="AE16" i="13"/>
  <c r="AC13" i="13"/>
  <c r="AC17" i="13" s="1"/>
  <c r="AG16" i="13" l="1"/>
  <c r="AG15" i="13"/>
  <c r="AG14" i="13"/>
  <c r="AE13" i="13"/>
  <c r="AE17" i="13" s="1"/>
  <c r="AH16" i="13"/>
  <c r="AH14" i="13"/>
  <c r="AH15" i="13"/>
  <c r="AH13" i="13"/>
  <c r="AF13" i="13"/>
  <c r="AF17" i="13" s="1"/>
  <c r="AI15" i="13" l="1"/>
  <c r="AI16" i="13"/>
  <c r="AI14" i="13"/>
  <c r="AI13" i="13"/>
  <c r="AG13" i="13"/>
  <c r="AG17" i="13" s="1"/>
  <c r="AH17" i="13"/>
  <c r="AI17" i="13" l="1"/>
</calcChain>
</file>

<file path=xl/sharedStrings.xml><?xml version="1.0" encoding="utf-8"?>
<sst xmlns="http://schemas.openxmlformats.org/spreadsheetml/2006/main" count="5015" uniqueCount="429">
  <si>
    <t>Private industries</t>
  </si>
  <si>
    <t>Utilities</t>
  </si>
  <si>
    <t>Construction</t>
  </si>
  <si>
    <t>Manufacturing</t>
  </si>
  <si>
    <t>Wholesale trade</t>
  </si>
  <si>
    <t>Management of companies and enterprises</t>
  </si>
  <si>
    <t>Educational services</t>
  </si>
  <si>
    <t>Other services, except government</t>
  </si>
  <si>
    <t>Government</t>
  </si>
  <si>
    <t>Industry</t>
  </si>
  <si>
    <t>Agriculture</t>
  </si>
  <si>
    <t>Service</t>
  </si>
  <si>
    <t>Other</t>
  </si>
  <si>
    <t>Agricultural</t>
  </si>
  <si>
    <t>Total</t>
  </si>
  <si>
    <t>GDP %</t>
  </si>
  <si>
    <t>Others (Gov)</t>
  </si>
  <si>
    <t>Import</t>
  </si>
  <si>
    <t>Import %</t>
  </si>
  <si>
    <t>Import/GDP</t>
  </si>
  <si>
    <t>GDP (bilions)</t>
  </si>
  <si>
    <t>GDP data are from</t>
  </si>
  <si>
    <t>Import data are from</t>
  </si>
  <si>
    <t>https://www.bea.gov/industry/input-output-accounts-data#supplemental-estimate-tables</t>
  </si>
  <si>
    <t>under Import Matrices/After Redefinitions
- Use of imported commodities by industry</t>
  </si>
  <si>
    <t>GDP and Import data are matched according to the first two digits of NACIS code</t>
  </si>
  <si>
    <t>Question</t>
  </si>
  <si>
    <t>which value in import data to use?</t>
  </si>
  <si>
    <t>Data source</t>
  </si>
  <si>
    <t>Data Manipulation</t>
  </si>
  <si>
    <t>xxxxraw</t>
  </si>
  <si>
    <t>xxxxclean</t>
  </si>
  <si>
    <t>xxxxfinal</t>
  </si>
  <si>
    <t>contains the raw data copied from original source</t>
  </si>
  <si>
    <t>calculates industry summation</t>
  </si>
  <si>
    <t>keeps GDP and Import by Industry(AMSO)</t>
  </si>
  <si>
    <t>https://www.bea.gov/data/gdp/gdp-industryhttps://apps.bea.gov/iTable/iTable.cfm?reqid=150&amp;step=2&amp;isuri=1&amp;categories=gdpxind#tabpanel_2_1</t>
  </si>
  <si>
    <t>under value added by industry, set to annual frequency</t>
  </si>
  <si>
    <t/>
  </si>
  <si>
    <t xml:space="preserve">        Gross domestic product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</si>
  <si>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</si>
  <si>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</si>
  <si>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</si>
  <si>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</si>
  <si>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</si>
  <si>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</si>
  <si>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</si>
  <si>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</si>
  <si>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</si>
  <si>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</si>
  <si>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  Durable goods</t>
  </si>
  <si>
    <t xml:space="preserve">            Wood products</t>
  </si>
  <si>
    <t xml:space="preserve">            Nonmetallic mineral products</t>
  </si>
  <si>
    <t xml:space="preserve">            Primary metals</t>
  </si>
  <si>
    <t xml:space="preserve">            Fabricated metal products</t>
  </si>
  <si>
    <t xml:space="preserve">            Machinery</t>
  </si>
  <si>
    <t xml:space="preserve">            Computer and electronic products</t>
  </si>
  <si>
    <t xml:space="preserve">            Electrical equipment, appliances, and components</t>
  </si>
  <si>
    <t xml:space="preserve">            Motor vehicles, bodies and trailers, and parts</t>
  </si>
  <si>
    <t xml:space="preserve">            Other transportation equipment</t>
  </si>
  <si>
    <t xml:space="preserve">            Furniture and related products</t>
  </si>
  <si>
    <t xml:space="preserve">            Miscellaneous manufacturing</t>
  </si>
  <si>
    <t xml:space="preserve">        Nondurable goods</t>
  </si>
  <si>
    <t xml:space="preserve">            Food and beverage and tobacco products</t>
  </si>
  <si>
    <t xml:space="preserve">            Textile mills and textile product mills</t>
  </si>
  <si>
    <t xml:space="preserve">            Apparel and leather and allied products</t>
  </si>
  <si>
    <t xml:space="preserve">            Paper products</t>
  </si>
  <si>
    <t xml:space="preserve">            Printing and related support activities</t>
  </si>
  <si>
    <t xml:space="preserve">            Petroleum and coal products</t>
  </si>
  <si>
    <t xml:space="preserve">            Chemical products</t>
  </si>
  <si>
    <t xml:space="preserve">            Plastics and rubber products</t>
  </si>
  <si>
    <t xml:space="preserve">    Wholesale trade</t>
  </si>
  <si>
    <t xml:space="preserve">    Retail trade</t>
  </si>
  <si>
    <t xml:space="preserve">        Motor vehicle and parts dealers</t>
  </si>
  <si>
    <t xml:space="preserve">        Food and beverage stores</t>
  </si>
  <si>
    <t xml:space="preserve">        General merchandise stores</t>
  </si>
  <si>
    <t xml:space="preserve">        Other retail</t>
  </si>
  <si>
    <t xml:space="preserve">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</si>
  <si>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</si>
  <si>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</si>
  <si>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</si>
  <si>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</si>
  <si>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</si>
  <si>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</si>
  <si>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Other transportation and support activities</t>
  </si>
  <si>
    <t xml:space="preserve">        Warehousing and storage</t>
  </si>
  <si>
    <t xml:space="preserve">    Information</t>
  </si>
  <si>
    <t xml:space="preserve">        Publishing industries, except internet (includes software)</t>
  </si>
  <si>
    <t xml:space="preserve">        Motion picture and sound recording industries</t>
  </si>
  <si>
    <t xml:space="preserve">        Broadcasting and telecommunications</t>
  </si>
  <si>
    <t xml:space="preserve">        Data processing, internet publishing, and other information services</t>
  </si>
  <si>
    <t xml:space="preserve">    Finance, insurance, real estate, rental, and leasing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</si>
  <si>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</si>
  <si>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</si>
  <si>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</si>
  <si>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</si>
  <si>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</si>
  <si>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</si>
  <si>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</si>
  <si>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    Housing</t>
  </si>
  <si>
    <t xml:space="preserve">                Other real estate</t>
  </si>
  <si>
    <t xml:space="preserve">            Rental and leasing services and lessors of intangible assets</t>
  </si>
  <si>
    <t xml:space="preserve">    Professional and business services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</si>
  <si>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</si>
  <si>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</si>
  <si>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</si>
  <si>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</t>
  </si>
  <si>
    <t xml:space="preserve">        Management of companies and enterprises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</si>
  <si>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</si>
  <si>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</si>
  <si>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</si>
  <si>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Educational services, health care, and social assistance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</si>
  <si>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</si>
  <si>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</si>
  <si>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</si>
  <si>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</si>
  <si>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</si>
  <si>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</si>
  <si>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Arts, entertainment, recreation, accommodation, and food services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</si>
  <si>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</si>
  <si>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</si>
  <si>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</si>
  <si>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</si>
  <si>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</si>
  <si>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</si>
  <si>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Other services, except government</t>
  </si>
  <si>
    <t xml:space="preserve">    Federal</t>
  </si>
  <si>
    <t xml:space="preserve">        General government</t>
  </si>
  <si>
    <t xml:space="preserve">            National defense</t>
  </si>
  <si>
    <t xml:space="preserve">            Nondefense</t>
  </si>
  <si>
    <t xml:space="preserve">        Government enterprises</t>
  </si>
  <si>
    <t xml:space="preserve">    State and local</t>
  </si>
  <si>
    <t xml:space="preserve">    Addenda:</t>
  </si>
  <si>
    <t xml:space="preserve">            Private goods-producing industries1</t>
  </si>
  <si>
    <t xml:space="preserve">            Private services-producing industries2</t>
  </si>
  <si>
    <t xml:space="preserve">            Information-communications-technology-producing industries3</t>
  </si>
  <si>
    <t>billions</t>
  </si>
  <si>
    <t>Manufacture</t>
  </si>
  <si>
    <t>Others</t>
  </si>
  <si>
    <t>1. Total final use</t>
  </si>
  <si>
    <t>2. Total goods and services</t>
  </si>
  <si>
    <t>3. Personal Consumption Expenditure</t>
  </si>
  <si>
    <t>Import Matrix, Before Redefinitions</t>
  </si>
  <si>
    <t>(Millions of dollars)</t>
  </si>
  <si>
    <t>Bureau of Economic Analysis</t>
  </si>
  <si>
    <t>2019</t>
  </si>
  <si>
    <t>Commodity / Industry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</si>
  <si>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</si>
  <si>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</si>
  <si>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</si>
  <si>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</si>
  <si>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</si>
  <si>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</si>
  <si>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</si>
  <si>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</si>
  <si>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</si>
  <si>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</si>
  <si>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</si>
  <si>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</si>
  <si>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</si>
  <si>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</si>
  <si>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</si>
  <si>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</si>
  <si>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</si>
  <si>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</si>
  <si>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</si>
  <si>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</si>
  <si>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</si>
  <si>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</si>
  <si>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</si>
  <si>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</si>
  <si>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</si>
  <si>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</si>
  <si>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</si>
  <si>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</si>
  <si>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</si>
  <si>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</si>
  <si>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</si>
  <si>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</si>
  <si>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</si>
  <si>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</si>
  <si>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</si>
  <si>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</si>
  <si>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</si>
  <si>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</si>
  <si>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</si>
  <si>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</si>
  <si>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</si>
  <si>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</si>
  <si>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</si>
  <si>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</si>
  <si>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</si>
  <si>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</si>
  <si>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</si>
  <si>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</si>
  <si>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</si>
  <si>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</si>
  <si>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</si>
  <si>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</si>
  <si>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</si>
  <si>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</si>
  <si>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</si>
  <si>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</si>
  <si>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</si>
  <si>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</si>
  <si>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</si>
  <si>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</si>
  <si>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</si>
  <si>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</si>
  <si>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</si>
  <si>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</si>
  <si>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</si>
  <si>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</si>
  <si>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</si>
  <si>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</si>
  <si>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</si>
  <si>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</si>
  <si>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</si>
  <si>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T001</t>
  </si>
  <si>
    <t>F010</t>
  </si>
  <si>
    <t>F02E</t>
  </si>
  <si>
    <t>F02N</t>
  </si>
  <si>
    <t>F02R</t>
  </si>
  <si>
    <t>F02S</t>
  </si>
  <si>
    <t>F030</t>
  </si>
  <si>
    <t>F040</t>
  </si>
  <si>
    <t>F050</t>
  </si>
  <si>
    <t>F06C</t>
  </si>
  <si>
    <t>F06E</t>
  </si>
  <si>
    <t>F06N</t>
  </si>
  <si>
    <t>F06S</t>
  </si>
  <si>
    <t>F07C</t>
  </si>
  <si>
    <t>F07E</t>
  </si>
  <si>
    <t>F07N</t>
  </si>
  <si>
    <t>F07S</t>
  </si>
  <si>
    <t>F10C</t>
  </si>
  <si>
    <t>F10E</t>
  </si>
  <si>
    <t>F10N</t>
  </si>
  <si>
    <t>F10S</t>
  </si>
  <si>
    <t>T004</t>
  </si>
  <si>
    <t>IOCode</t>
  </si>
  <si>
    <t>Name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</si>
  <si>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</si>
  <si>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</si>
  <si>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</si>
  <si>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</si>
  <si>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</si>
  <si>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</si>
  <si>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</si>
  <si>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</si>
  <si>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</si>
  <si>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</si>
  <si>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</si>
  <si>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</si>
  <si>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</si>
  <si>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</si>
  <si>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</si>
  <si>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</si>
  <si>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</si>
  <si>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</si>
  <si>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</si>
  <si>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</si>
  <si>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</si>
  <si>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</si>
  <si>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</si>
  <si>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</si>
  <si>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</si>
  <si>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</si>
  <si>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</si>
  <si>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</si>
  <si>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</si>
  <si>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</si>
  <si>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</si>
  <si>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</si>
  <si>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</si>
  <si>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</si>
  <si>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</si>
  <si>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</si>
  <si>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</si>
  <si>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</si>
  <si>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</si>
  <si>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</si>
  <si>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</si>
  <si>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</si>
  <si>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</si>
  <si>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</si>
  <si>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Housing</t>
  </si>
  <si>
    <t>Other 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</si>
  <si>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</si>
  <si>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</si>
  <si>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</si>
  <si>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</si>
  <si>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Administrative and support services</t>
  </si>
  <si>
    <t>Waste management and remediation services</t>
  </si>
  <si>
    <t>Ambulatory health care services</t>
  </si>
  <si>
    <t>Hospitals</t>
  </si>
  <si>
    <t>Nursing and residential care facilities</t>
  </si>
  <si>
    <t>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</si>
  <si>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</si>
  <si>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</si>
  <si>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</si>
  <si>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</si>
  <si>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Federal general government (defense)</t>
  </si>
  <si>
    <t>Federal general government (nondefense)</t>
  </si>
  <si>
    <t>Federal government enterprises</t>
  </si>
  <si>
    <t>State and local general government</t>
  </si>
  <si>
    <t>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</si>
  <si>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</si>
  <si>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</si>
  <si>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</si>
  <si>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</si>
  <si>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</si>
  <si>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</si>
  <si>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</si>
  <si>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</si>
  <si>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Imports of goods and services</t>
  </si>
  <si>
    <t>National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</si>
  <si>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</si>
  <si>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</si>
  <si>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</si>
  <si>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</si>
  <si>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</si>
  <si>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</si>
  <si>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</si>
  <si>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</si>
  <si>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</si>
  <si>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</si>
  <si>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</si>
  <si>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Final Uses (GDP)</t>
  </si>
  <si>
    <t>total sum</t>
  </si>
  <si>
    <t>positive sum</t>
  </si>
  <si>
    <t>...</t>
  </si>
  <si>
    <t>Used</t>
  </si>
  <si>
    <t>Scrap, used and secondhand goods</t>
  </si>
  <si>
    <t>Noncomparable imports and rest-of-the-world adjustment</t>
  </si>
  <si>
    <t>Industries</t>
  </si>
  <si>
    <t>raw</t>
  </si>
  <si>
    <t>*-1</t>
  </si>
  <si>
    <t>2-digit NAICS</t>
  </si>
  <si>
    <t>import</t>
  </si>
  <si>
    <t>4 industry</t>
  </si>
  <si>
    <t>33DG</t>
  </si>
  <si>
    <t>31ND</t>
  </si>
  <si>
    <t>44RT</t>
  </si>
  <si>
    <t>48TW</t>
  </si>
  <si>
    <t>G</t>
  </si>
  <si>
    <t>total</t>
  </si>
  <si>
    <t>import(millions)</t>
  </si>
  <si>
    <t>Target</t>
  </si>
  <si>
    <t>Round 1</t>
  </si>
  <si>
    <t>Parameters</t>
  </si>
  <si>
    <t>z_H_A</t>
  </si>
  <si>
    <t>z_H_M</t>
  </si>
  <si>
    <t>z_H_S</t>
  </si>
  <si>
    <t>z_H_O</t>
  </si>
  <si>
    <t>Parameter Values</t>
  </si>
  <si>
    <t>Target Results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</si>
  <si>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</si>
  <si>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</si>
  <si>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</si>
  <si>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</si>
  <si>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</si>
  <si>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</si>
  <si>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</si>
  <si>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</si>
  <si>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</si>
  <si>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</si>
  <si>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z_F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</si>
  <si>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</si>
  <si>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</si>
  <si>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</si>
  <si>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</si>
  <si>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</si>
  <si>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</si>
  <si>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</si>
  <si>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</si>
  <si>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</si>
  <si>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</si>
  <si>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</si>
  <si>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</si>
  <si>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</si>
  <si>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</si>
  <si>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</si>
  <si>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</si>
  <si>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</si>
  <si>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</si>
  <si>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</si>
  <si>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</si>
  <si>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</si>
  <si>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</si>
  <si>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</si>
  <si>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</si>
  <si>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</si>
  <si>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Agri Error (abs)</t>
  </si>
  <si>
    <t>Manu Error (abs)</t>
  </si>
  <si>
    <t>Service Error (abs)</t>
  </si>
  <si>
    <t>Total Error (abs)</t>
  </si>
  <si>
    <t>Others Error (abs)</t>
  </si>
  <si>
    <t>Sum of Sq (abs)</t>
  </si>
  <si>
    <t>Initial Guess</t>
  </si>
  <si>
    <t>lv_ic_H</t>
  </si>
  <si>
    <t>lv_ic_Hx</t>
  </si>
  <si>
    <t>lv_if_Fx</t>
  </si>
  <si>
    <t>lv_if_F</t>
  </si>
  <si>
    <t>w_F</t>
  </si>
  <si>
    <t>z_H</t>
  </si>
  <si>
    <t>Optimization result</t>
  </si>
  <si>
    <t>M share</t>
  </si>
  <si>
    <t>A share</t>
  </si>
  <si>
    <t>S share</t>
  </si>
  <si>
    <t>O share</t>
  </si>
  <si>
    <t>Total share</t>
  </si>
  <si>
    <t>Plug in the manual calibration results into initial guess</t>
  </si>
  <si>
    <t>Replug in optimization productivity into Manual code</t>
  </si>
  <si>
    <t xml:space="preserve"> </t>
  </si>
  <si>
    <t>Combine Agri and Others</t>
  </si>
  <si>
    <t>Others (Agri+Gov)</t>
  </si>
  <si>
    <t>Results</t>
  </si>
  <si>
    <t>Round 37</t>
  </si>
  <si>
    <t>Round 38</t>
  </si>
  <si>
    <t>Round 39</t>
  </si>
  <si>
    <t>Round 40</t>
  </si>
  <si>
    <t>Round 41</t>
  </si>
  <si>
    <t>Round 42</t>
  </si>
  <si>
    <t>Round 43</t>
  </si>
  <si>
    <t>Round 44</t>
  </si>
  <si>
    <t>Round 45</t>
  </si>
  <si>
    <t>Round 46</t>
  </si>
  <si>
    <t>Others (Gov + Agri)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</si>
</sst>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0%"/>
    <numFmt numFmtId="166" formatCode="0.0000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1" fillId="0" borderId="0"/>
    <xf numFmtId="0" fontId="4" fillId="0" borderId="0" applyProtection="0">
      <alignment horizontal="left" vertical="top" wrapText="1"/>
    </xf>
    <xf numFmtId="0" fontId="5" fillId="0" borderId="0" applyNumberFormat="0" applyFill="0" applyBorder="0" applyAlignment="0" applyProtection="0"/>
    <xf numFmtId="0" fontId="3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5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5" fillId="0" borderId="0" xfId="5"/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0" borderId="0" xfId="0" applyFont="1"/>
    <xf numFmtId="0" fontId="3" fillId="0" borderId="0" xfId="1"/>
    <xf numFmtId="0" fontId="7" fillId="0" borderId="0" xfId="1" applyFont="1"/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/>
    <xf numFmtId="3" fontId="0" fillId="2" borderId="0" xfId="0" applyNumberFormat="1" applyFill="1"/>
    <xf numFmtId="0" fontId="8" fillId="0" borderId="0" xfId="0" applyFont="1"/>
    <xf numFmtId="0" fontId="9" fillId="0" borderId="0" xfId="6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0" fontId="13" fillId="6" borderId="0" xfId="9"/>
    <xf numFmtId="0" fontId="11" fillId="4" borderId="0" xfId="7"/>
    <xf numFmtId="165" fontId="12" fillId="5" borderId="0" xfId="8" applyNumberFormat="1"/>
    <xf numFmtId="165" fontId="0" fillId="0" borderId="0" xfId="0" applyNumberFormat="1"/>
    <xf numFmtId="165" fontId="13" fillId="6" borderId="0" xfId="9" applyNumberFormat="1"/>
    <xf numFmtId="165" fontId="11" fillId="4" borderId="0" xfId="7" applyNumberFormat="1"/>
    <xf numFmtId="10" fontId="0" fillId="2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/>
    <xf numFmtId="0" fontId="13" fillId="0" borderId="0" xfId="9" applyFill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166" fontId="0" fillId="2" borderId="0" xfId="0" applyNumberFormat="1" applyFill="1" applyBorder="1"/>
    <xf numFmtId="167" fontId="0" fillId="0" borderId="0" xfId="0" applyNumberFormat="1" applyBorder="1"/>
    <xf numFmtId="167" fontId="0" fillId="2" borderId="0" xfId="0" applyNumberFormat="1" applyFill="1" applyBorder="1"/>
    <xf numFmtId="167" fontId="0" fillId="2" borderId="6" xfId="0" applyNumberFormat="1" applyFill="1" applyBorder="1"/>
    <xf numFmtId="167" fontId="0" fillId="0" borderId="8" xfId="0" applyNumberFormat="1" applyBorder="1"/>
    <xf numFmtId="167" fontId="0" fillId="2" borderId="8" xfId="0" applyNumberFormat="1" applyFill="1" applyBorder="1"/>
    <xf numFmtId="167" fontId="0" fillId="2" borderId="9" xfId="0" applyNumberFormat="1" applyFill="1" applyBorder="1"/>
    <xf numFmtId="0" fontId="2" fillId="0" borderId="0" xfId="0" applyFont="1" applyFill="1"/>
    <xf numFmtId="0" fontId="0" fillId="0" borderId="0" xfId="0" applyFill="1" applyAlignment="1">
      <alignment horizontal="left" indent="1"/>
    </xf>
    <xf numFmtId="10" fontId="0" fillId="0" borderId="0" xfId="0" applyNumberFormat="1" applyFill="1"/>
    <xf numFmtId="0" fontId="15" fillId="0" borderId="0" xfId="0" applyFont="1" applyFill="1"/>
    <xf numFmtId="0" fontId="6" fillId="3" borderId="1" xfId="1" applyFont="1" applyFill="1" applyBorder="1" applyAlignment="1">
      <alignment horizontal="center"/>
    </xf>
  </cellXfs>
  <cellStyles count="10">
    <cellStyle name="Bad" xfId="8" builtinId="27"/>
    <cellStyle name="Good" xfId="7" builtinId="26"/>
    <cellStyle name="Hyperlink" xfId="5" builtinId="8"/>
    <cellStyle name="Neutral" xfId="9" builtinId="28"/>
    <cellStyle name="Normal" xfId="0" builtinId="0"/>
    <cellStyle name="Normal 10" xfId="1" xr:uid="{4093743E-4342-4EB1-9202-E25FEDA3E609}"/>
    <cellStyle name="Normal 2 2 2" xfId="2" xr:uid="{F9F87F0F-77A2-4FAD-A21F-D1B2DB7F5DA3}"/>
    <cellStyle name="Normal 24" xfId="3" xr:uid="{D23B1F85-64CE-46EE-8781-2663773D021A}"/>
    <cellStyle name="Normal 3" xfId="6" xr:uid="{5F1AF774-096E-4CB6-B80B-3A511118788B}"/>
    <cellStyle name="NormalFootnotes" xfId="4" xr:uid="{BD9C9F6A-569F-4919-AE04-C623765363DA}"/>
  </cellStyles>
  <dxfs count="3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data/gdp/gdp-industryhttps:/apps.bea.gov/iTable/iTable.cfm?reqid=150&amp;step=2&amp;isuri=1&amp;categories=gdpxi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AF1-A6D0-460D-A971-1369F8AD0229}">
  <dimension ref="B2:D15"/>
  <sheetViews>
    <sheetView workbookViewId="0">
      <selection activeCell="C25" sqref="C25"/>
    </sheetView>
  </sheetViews>
  <sheetFormatPr defaultRowHeight="14.6" x14ac:dyDescent="0.4"/>
  <cols>
    <col min="2" max="2" width="18.3046875" bestFit="1" customWidth="1"/>
    <col min="3" max="3" width="76.53515625" bestFit="1" customWidth="1"/>
    <col min="4" max="4" width="8.765625" bestFit="1" customWidth="1"/>
  </cols>
  <sheetData>
    <row r="2" spans="2:4" x14ac:dyDescent="0.4">
      <c r="B2" s="7" t="s">
        <v>28</v>
      </c>
    </row>
    <row r="3" spans="2:4" x14ac:dyDescent="0.4">
      <c r="B3" t="s">
        <v>21</v>
      </c>
      <c r="C3" s="3" t="s">
        <v>36</v>
      </c>
      <c r="D3" t="s">
        <v>37</v>
      </c>
    </row>
    <row r="4" spans="2:4" x14ac:dyDescent="0.4">
      <c r="B4" t="s">
        <v>22</v>
      </c>
      <c r="C4" t="s">
        <v>23</v>
      </c>
      <c r="D4" s="4" t="s">
        <v>24</v>
      </c>
    </row>
    <row r="6" spans="2:4" x14ac:dyDescent="0.4">
      <c r="B6" s="7" t="s">
        <v>29</v>
      </c>
    </row>
    <row r="7" spans="2:4" x14ac:dyDescent="0.4">
      <c r="B7" t="s">
        <v>25</v>
      </c>
    </row>
    <row r="8" spans="2:4" x14ac:dyDescent="0.4">
      <c r="B8" t="s">
        <v>30</v>
      </c>
      <c r="C8" t="s">
        <v>33</v>
      </c>
    </row>
    <row r="9" spans="2:4" x14ac:dyDescent="0.4">
      <c r="B9" t="s">
        <v>31</v>
      </c>
      <c r="C9" t="s">
        <v>34</v>
      </c>
    </row>
    <row r="10" spans="2:4" x14ac:dyDescent="0.4">
      <c r="B10" t="s">
        <v>32</v>
      </c>
      <c r="C10" t="s">
        <v>35</v>
      </c>
    </row>
    <row r="12" spans="2:4" x14ac:dyDescent="0.4">
      <c r="B12" s="47" t="s">
        <v>26</v>
      </c>
      <c r="C12" s="34" t="s">
        <v>27</v>
      </c>
    </row>
    <row r="13" spans="2:4" x14ac:dyDescent="0.4">
      <c r="B13" s="34"/>
      <c r="C13" s="48" t="s">
        <v>139</v>
      </c>
    </row>
    <row r="14" spans="2:4" x14ac:dyDescent="0.4">
      <c r="B14" s="34"/>
      <c r="C14" s="6" t="s">
        <v>140</v>
      </c>
    </row>
    <row r="15" spans="2:4" x14ac:dyDescent="0.4">
      <c r="B15" s="34"/>
      <c r="C15" s="48" t="s">
        <v>141</v>
      </c>
    </row>
  </sheetData>
  <hyperlinks>
    <hyperlink ref="C3" r:id="rId1" location="tabpanel_2_1" xr:uid="{644303A2-3B89-4D98-8E95-E8C08AA53DA2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932C-6C41-4BF1-87F1-7716B072FA41}">
  <dimension ref="A1:V34"/>
  <sheetViews>
    <sheetView zoomScale="130" zoomScaleNormal="130" workbookViewId="0"/>
  </sheetViews>
  <sheetFormatPr defaultRowHeight="14.6" x14ac:dyDescent="0.4"/>
  <cols>
    <col min="4" max="5" width="14.921875" bestFit="1" customWidth="1"/>
    <col min="10" max="10" width="9.3828125" customWidth="1"/>
    <col min="11" max="11" width="12.53515625" bestFit="1" customWidth="1"/>
    <col min="12" max="12" width="11.07421875" bestFit="1" customWidth="1"/>
    <col min="13" max="15" width="11.921875" bestFit="1" customWidth="1"/>
    <col min="16" max="16" width="12.3828125" bestFit="1" customWidth="1"/>
    <col min="17" max="17" width="10.3828125" bestFit="1" customWidth="1"/>
  </cols>
  <sheetData>
    <row r="1" spans="1:22" x14ac:dyDescent="0.4">
      <c r="D1" t="s">
        <v>349</v>
      </c>
      <c r="E1" t="s">
        <v>357</v>
      </c>
      <c r="F1" t="s">
        <v>358</v>
      </c>
      <c r="J1" s="7" t="s">
        <v>412</v>
      </c>
    </row>
    <row r="2" spans="1:22" x14ac:dyDescent="0.4">
      <c r="A2" t="s">
        <v>350</v>
      </c>
      <c r="D2" t="s">
        <v>355</v>
      </c>
      <c r="E2" t="s">
        <v>355</v>
      </c>
      <c r="F2" t="s">
        <v>355</v>
      </c>
      <c r="J2" t="s">
        <v>399</v>
      </c>
    </row>
    <row r="3" spans="1:22" x14ac:dyDescent="0.4">
      <c r="A3" t="s">
        <v>351</v>
      </c>
      <c r="J3" s="24"/>
      <c r="K3" s="25" t="s">
        <v>400</v>
      </c>
      <c r="L3" s="25" t="s">
        <v>401</v>
      </c>
      <c r="M3" s="25" t="s">
        <v>403</v>
      </c>
      <c r="N3" s="25" t="s">
        <v>402</v>
      </c>
      <c r="O3" s="25" t="s">
        <v>404</v>
      </c>
      <c r="P3" s="25" t="s">
        <v>405</v>
      </c>
      <c r="Q3" s="26" t="s">
        <v>367</v>
      </c>
    </row>
    <row r="4" spans="1:22" x14ac:dyDescent="0.4">
      <c r="A4" t="s">
        <v>352</v>
      </c>
      <c r="J4" s="27">
        <v>1</v>
      </c>
      <c r="K4" s="28">
        <v>8.7520799999999996E-2</v>
      </c>
      <c r="L4" s="28">
        <v>1.09438E-2</v>
      </c>
      <c r="M4" s="28">
        <v>0.27988000000000002</v>
      </c>
      <c r="N4" s="28">
        <v>0.27988000000000002</v>
      </c>
      <c r="O4" s="28">
        <v>0.12504199999999999</v>
      </c>
      <c r="P4" s="28">
        <v>1.2</v>
      </c>
      <c r="Q4" s="29">
        <v>0.06</v>
      </c>
    </row>
    <row r="5" spans="1:22" x14ac:dyDescent="0.4">
      <c r="A5" t="s">
        <v>353</v>
      </c>
      <c r="J5" s="27">
        <v>2</v>
      </c>
      <c r="K5" s="28">
        <v>0.45073600000000003</v>
      </c>
      <c r="L5" s="28">
        <v>5.6360800000000003E-2</v>
      </c>
      <c r="M5" s="28">
        <v>0.15724299999999999</v>
      </c>
      <c r="N5" s="28">
        <v>1.96619E-2</v>
      </c>
      <c r="O5" s="28"/>
      <c r="P5" s="28">
        <v>11</v>
      </c>
      <c r="Q5" s="29"/>
    </row>
    <row r="6" spans="1:22" x14ac:dyDescent="0.4">
      <c r="A6" t="s">
        <v>354</v>
      </c>
      <c r="J6" s="27">
        <v>3</v>
      </c>
      <c r="K6" s="28">
        <v>0.15353</v>
      </c>
      <c r="L6" s="28">
        <v>1.9197599999999999E-2</v>
      </c>
      <c r="M6" s="28">
        <v>0.23566400000000001</v>
      </c>
      <c r="N6" s="28">
        <v>2.9467900000000002E-2</v>
      </c>
      <c r="O6" s="28"/>
      <c r="P6" s="28">
        <v>2.5</v>
      </c>
      <c r="Q6" s="29"/>
    </row>
    <row r="7" spans="1:22" x14ac:dyDescent="0.4">
      <c r="A7" t="s">
        <v>367</v>
      </c>
      <c r="J7" s="30">
        <v>4</v>
      </c>
      <c r="K7" s="31">
        <v>0.19706899999999999</v>
      </c>
      <c r="L7" s="31">
        <v>2.4641900000000001E-2</v>
      </c>
      <c r="M7" s="31">
        <v>0.21606900000000001</v>
      </c>
      <c r="N7" s="31">
        <v>2.7017599999999999E-2</v>
      </c>
      <c r="O7" s="31"/>
      <c r="P7" s="31">
        <v>3.5</v>
      </c>
      <c r="Q7" s="32"/>
    </row>
    <row r="8" spans="1:22" s="34" customFormat="1" x14ac:dyDescent="0.4">
      <c r="D8" s="35"/>
      <c r="E8" s="35"/>
      <c r="F8" s="35"/>
      <c r="J8" s="33"/>
      <c r="K8" s="33"/>
      <c r="L8" s="33"/>
      <c r="M8" s="33"/>
      <c r="N8" s="33"/>
      <c r="O8" s="33"/>
      <c r="P8" s="33"/>
      <c r="Q8" s="33"/>
    </row>
    <row r="9" spans="1:22" x14ac:dyDescent="0.4">
      <c r="A9" t="s">
        <v>9</v>
      </c>
      <c r="B9" t="s">
        <v>348</v>
      </c>
      <c r="D9" t="s">
        <v>356</v>
      </c>
      <c r="E9" t="s">
        <v>356</v>
      </c>
      <c r="F9" t="s">
        <v>356</v>
      </c>
      <c r="J9" s="7" t="s">
        <v>406</v>
      </c>
    </row>
    <row r="10" spans="1:22" x14ac:dyDescent="0.4">
      <c r="A10" s="20" t="s">
        <v>13</v>
      </c>
      <c r="B10" s="19">
        <v>0.3770049200492005</v>
      </c>
      <c r="C10" s="20"/>
      <c r="D10" s="20">
        <v>827.30546034207498</v>
      </c>
      <c r="E10" s="20">
        <v>828.30415911521095</v>
      </c>
      <c r="J10" s="24"/>
      <c r="K10" s="25" t="s">
        <v>400</v>
      </c>
      <c r="L10" s="25" t="s">
        <v>401</v>
      </c>
      <c r="M10" s="25" t="s">
        <v>403</v>
      </c>
      <c r="N10" s="25" t="s">
        <v>402</v>
      </c>
      <c r="O10" s="25" t="s">
        <v>404</v>
      </c>
      <c r="P10" s="25" t="s">
        <v>405</v>
      </c>
      <c r="Q10" s="26" t="s">
        <v>367</v>
      </c>
      <c r="R10" s="33"/>
      <c r="S10" s="33"/>
      <c r="T10" s="33"/>
      <c r="U10" s="33"/>
      <c r="V10" s="33"/>
    </row>
    <row r="11" spans="1:22" x14ac:dyDescent="0.4">
      <c r="A11" s="20" t="s">
        <v>3</v>
      </c>
      <c r="B11" s="19">
        <v>3.7741514025874216E-2</v>
      </c>
      <c r="C11" s="20"/>
      <c r="D11" s="20">
        <v>3.7649074986795303E-2</v>
      </c>
      <c r="E11" s="20">
        <v>3.7694524379346797E-2</v>
      </c>
      <c r="J11" s="27">
        <v>1</v>
      </c>
      <c r="K11" s="36">
        <f>-0.000207083</f>
        <v>-2.07083E-4</v>
      </c>
      <c r="L11" s="40">
        <v>-3.23747E-5</v>
      </c>
      <c r="M11" s="28">
        <v>0.348290512503937</v>
      </c>
      <c r="N11" s="28">
        <v>5.4450598162040002E-2</v>
      </c>
      <c r="O11" s="28">
        <v>0.15633672525439299</v>
      </c>
      <c r="P11" s="36">
        <v>1.2</v>
      </c>
      <c r="Q11" s="37">
        <v>179.47024947496499</v>
      </c>
    </row>
    <row r="12" spans="1:22" x14ac:dyDescent="0.4">
      <c r="A12" s="20" t="s">
        <v>11</v>
      </c>
      <c r="B12" s="19">
        <v>0.16229272644316872</v>
      </c>
      <c r="C12" s="20"/>
      <c r="D12" s="20">
        <v>0.16209973047219001</v>
      </c>
      <c r="E12" s="20">
        <v>0.16229541989757201</v>
      </c>
      <c r="J12" s="27">
        <v>2</v>
      </c>
      <c r="K12" s="28">
        <v>0.48122799999999999</v>
      </c>
      <c r="L12" s="28">
        <v>7.5233599999999998E-2</v>
      </c>
      <c r="M12" s="28">
        <v>0.13418858662003899</v>
      </c>
      <c r="N12" s="28">
        <v>2.0978604198692401E-2</v>
      </c>
      <c r="O12" s="28"/>
      <c r="P12" s="36">
        <v>26368.949376808901</v>
      </c>
      <c r="Q12" s="37"/>
    </row>
    <row r="13" spans="1:22" x14ac:dyDescent="0.4">
      <c r="A13" s="20" t="s">
        <v>16</v>
      </c>
      <c r="B13" s="19">
        <v>0.11346860935235334</v>
      </c>
      <c r="C13" s="20"/>
      <c r="D13" s="20">
        <v>0.113373534905109</v>
      </c>
      <c r="E13" s="20">
        <v>0.113510405632216</v>
      </c>
      <c r="J13" s="27">
        <v>3</v>
      </c>
      <c r="K13" s="28">
        <v>0.16661599999999999</v>
      </c>
      <c r="L13" s="28">
        <v>2.6048200000000001E-2</v>
      </c>
      <c r="M13" s="28">
        <v>0.20001341259429301</v>
      </c>
      <c r="N13" s="28">
        <v>3.1269441931947702E-2</v>
      </c>
      <c r="O13" s="28"/>
      <c r="P13" s="36">
        <v>6124.4182795282704</v>
      </c>
      <c r="Q13" s="37"/>
    </row>
    <row r="14" spans="1:22" x14ac:dyDescent="0.4">
      <c r="A14" s="20" t="s">
        <v>14</v>
      </c>
      <c r="B14" s="19">
        <v>0.13518883991652864</v>
      </c>
      <c r="C14" s="20"/>
      <c r="D14" s="20">
        <v>0.13496592560083001</v>
      </c>
      <c r="E14" s="20">
        <v>0.135075639652391</v>
      </c>
      <c r="J14" s="30">
        <v>4</v>
      </c>
      <c r="K14" s="31">
        <v>0.21716299999999999</v>
      </c>
      <c r="L14" s="31">
        <v>3.3950500000000002E-2</v>
      </c>
      <c r="M14" s="31">
        <v>0.18230748828173099</v>
      </c>
      <c r="N14" s="31">
        <v>2.8501355707319601E-2</v>
      </c>
      <c r="O14" s="31"/>
      <c r="P14" s="38">
        <v>8756.5987356874102</v>
      </c>
      <c r="Q14" s="39"/>
    </row>
    <row r="16" spans="1:22" x14ac:dyDescent="0.4">
      <c r="A16" t="s">
        <v>393</v>
      </c>
      <c r="D16" s="20">
        <f>ABS(D10-$B10)</f>
        <v>826.92845542202576</v>
      </c>
      <c r="E16" s="20">
        <f t="shared" ref="E16:F19" si="0">ABS(E10-$B10)</f>
        <v>827.92715419516173</v>
      </c>
      <c r="F16" s="20">
        <f t="shared" si="0"/>
        <v>0.3770049200492005</v>
      </c>
      <c r="J16" s="33" t="s">
        <v>408</v>
      </c>
      <c r="K16">
        <v>827.30546034207498</v>
      </c>
    </row>
    <row r="17" spans="1:17" x14ac:dyDescent="0.4">
      <c r="A17" t="s">
        <v>394</v>
      </c>
      <c r="D17" s="20">
        <f t="shared" ref="D17:F20" si="1">ABS(D11-$B11)</f>
        <v>9.2439039078913432E-5</v>
      </c>
      <c r="E17" s="20">
        <f t="shared" si="1"/>
        <v>4.698964652741916E-5</v>
      </c>
      <c r="F17" s="20">
        <f t="shared" si="1"/>
        <v>3.7741514025874216E-2</v>
      </c>
      <c r="J17" s="33" t="s">
        <v>407</v>
      </c>
      <c r="K17">
        <v>3.7649074986795303E-2</v>
      </c>
    </row>
    <row r="18" spans="1:17" x14ac:dyDescent="0.4">
      <c r="A18" t="s">
        <v>395</v>
      </c>
      <c r="D18" s="20">
        <f t="shared" si="1"/>
        <v>1.9299597097871546E-4</v>
      </c>
      <c r="E18" s="20">
        <f t="shared" si="0"/>
        <v>2.6934544032908292E-6</v>
      </c>
      <c r="F18" s="20">
        <f t="shared" si="0"/>
        <v>0.16229272644316872</v>
      </c>
      <c r="J18" s="33" t="s">
        <v>409</v>
      </c>
      <c r="K18">
        <v>0.16209973047219001</v>
      </c>
    </row>
    <row r="19" spans="1:17" x14ac:dyDescent="0.4">
      <c r="A19" t="s">
        <v>397</v>
      </c>
      <c r="D19" s="20">
        <f t="shared" si="1"/>
        <v>9.5074447244339333E-5</v>
      </c>
      <c r="E19" s="20">
        <f t="shared" si="0"/>
        <v>4.1796279862657548E-5</v>
      </c>
      <c r="F19" s="20">
        <f t="shared" si="0"/>
        <v>0.11346860935235334</v>
      </c>
      <c r="J19" s="33" t="s">
        <v>410</v>
      </c>
      <c r="K19">
        <v>0.113373534905109</v>
      </c>
    </row>
    <row r="20" spans="1:17" x14ac:dyDescent="0.4">
      <c r="A20" t="s">
        <v>396</v>
      </c>
      <c r="D20" s="20">
        <f t="shared" si="1"/>
        <v>2.2291431569862463E-4</v>
      </c>
      <c r="E20" s="20">
        <f t="shared" si="1"/>
        <v>1.1320026413763618E-4</v>
      </c>
      <c r="F20" s="20" t="s">
        <v>414</v>
      </c>
      <c r="J20" s="33" t="s">
        <v>411</v>
      </c>
      <c r="K20">
        <v>0.13496592560083001</v>
      </c>
    </row>
    <row r="21" spans="1:17" x14ac:dyDescent="0.4">
      <c r="A21" t="s">
        <v>398</v>
      </c>
      <c r="D21" s="20">
        <f>SUMSQ(D16:D20)</f>
        <v>683810.67038676178</v>
      </c>
      <c r="E21" s="20">
        <f t="shared" ref="E21:F21" si="2">SUMSQ(E16:E20)</f>
        <v>685463.37265371589</v>
      </c>
      <c r="F21" s="20">
        <f t="shared" si="2"/>
        <v>0.1827711859869835</v>
      </c>
    </row>
    <row r="22" spans="1:17" x14ac:dyDescent="0.4">
      <c r="J22" s="7" t="s">
        <v>413</v>
      </c>
    </row>
    <row r="23" spans="1:17" x14ac:dyDescent="0.4">
      <c r="J23" s="7" t="s">
        <v>406</v>
      </c>
    </row>
    <row r="24" spans="1:17" x14ac:dyDescent="0.4">
      <c r="J24" s="24"/>
      <c r="K24" s="25" t="s">
        <v>400</v>
      </c>
      <c r="L24" s="25" t="s">
        <v>401</v>
      </c>
      <c r="M24" s="25" t="s">
        <v>403</v>
      </c>
      <c r="N24" s="25" t="s">
        <v>402</v>
      </c>
      <c r="O24" s="25" t="s">
        <v>404</v>
      </c>
      <c r="P24" s="25" t="s">
        <v>405</v>
      </c>
      <c r="Q24" s="26" t="s">
        <v>367</v>
      </c>
    </row>
    <row r="25" spans="1:17" x14ac:dyDescent="0.4">
      <c r="J25" s="27">
        <v>1</v>
      </c>
      <c r="K25" s="41">
        <v>5.6757900000000001E-5</v>
      </c>
      <c r="L25" s="41">
        <v>8.8639E-6</v>
      </c>
      <c r="M25" s="41">
        <v>0.34804771841493798</v>
      </c>
      <c r="N25" s="41">
        <v>5.4354774070145599E-2</v>
      </c>
      <c r="O25" s="41">
        <v>0.15617046512378599</v>
      </c>
      <c r="P25" s="42">
        <v>1.2</v>
      </c>
      <c r="Q25" s="43">
        <v>179.47024947496499</v>
      </c>
    </row>
    <row r="26" spans="1:17" x14ac:dyDescent="0.4">
      <c r="J26" s="27">
        <v>2</v>
      </c>
      <c r="K26" s="41">
        <v>0.48117799999999999</v>
      </c>
      <c r="L26" s="41">
        <v>7.5145799999999999E-2</v>
      </c>
      <c r="M26" s="41">
        <v>0.13427863702239401</v>
      </c>
      <c r="N26" s="41">
        <v>2.0970357199980801E-2</v>
      </c>
      <c r="O26" s="41"/>
      <c r="P26" s="42">
        <v>26368.949376808901</v>
      </c>
      <c r="Q26" s="43"/>
    </row>
    <row r="27" spans="1:17" x14ac:dyDescent="0.4">
      <c r="J27" s="27">
        <v>3</v>
      </c>
      <c r="K27" s="41">
        <v>0.16658600000000001</v>
      </c>
      <c r="L27" s="41">
        <v>2.6015799999999999E-2</v>
      </c>
      <c r="M27" s="41">
        <v>0.20015554946963199</v>
      </c>
      <c r="N27" s="41">
        <v>3.1258385257787499E-2</v>
      </c>
      <c r="O27" s="41"/>
      <c r="P27" s="42">
        <v>6124.4182795282704</v>
      </c>
      <c r="Q27" s="43"/>
    </row>
    <row r="28" spans="1:17" x14ac:dyDescent="0.4">
      <c r="J28" s="30">
        <v>4</v>
      </c>
      <c r="K28" s="44">
        <v>0.21710399999999999</v>
      </c>
      <c r="L28" s="44">
        <v>3.3905200000000003E-2</v>
      </c>
      <c r="M28" s="44">
        <v>0.182442455440431</v>
      </c>
      <c r="N28" s="44">
        <v>2.8492123124465099E-2</v>
      </c>
      <c r="O28" s="44"/>
      <c r="P28" s="45">
        <v>8756.5987356874102</v>
      </c>
      <c r="Q28" s="46"/>
    </row>
    <row r="30" spans="1:17" x14ac:dyDescent="0.4">
      <c r="J30" s="33" t="s">
        <v>408</v>
      </c>
      <c r="K30">
        <v>828.30415911521095</v>
      </c>
    </row>
    <row r="31" spans="1:17" x14ac:dyDescent="0.4">
      <c r="J31" s="33" t="s">
        <v>407</v>
      </c>
      <c r="K31">
        <v>3.7694524379346797E-2</v>
      </c>
    </row>
    <row r="32" spans="1:17" x14ac:dyDescent="0.4">
      <c r="J32" s="33" t="s">
        <v>409</v>
      </c>
      <c r="K32">
        <v>0.16229541989757201</v>
      </c>
    </row>
    <row r="33" spans="10:11" x14ac:dyDescent="0.4">
      <c r="J33" s="33" t="s">
        <v>410</v>
      </c>
      <c r="K33">
        <v>0.113510405632216</v>
      </c>
    </row>
    <row r="34" spans="10:11" x14ac:dyDescent="0.4">
      <c r="J34" s="33" t="s">
        <v>411</v>
      </c>
      <c r="K34">
        <v>0.135075639652391</v>
      </c>
    </row>
  </sheetData>
  <conditionalFormatting sqref="A16:F16">
    <cfRule type="top10" dxfId="6" priority="4" bottom="1" rank="5"/>
  </conditionalFormatting>
  <conditionalFormatting sqref="A16:F17">
    <cfRule type="top10" dxfId="5" priority="3" bottom="1" rank="5"/>
  </conditionalFormatting>
  <conditionalFormatting sqref="A18:F18">
    <cfRule type="top10" dxfId="4" priority="5" bottom="1" rank="5"/>
  </conditionalFormatting>
  <conditionalFormatting sqref="A21:F21">
    <cfRule type="top10" dxfId="3" priority="7" bottom="1" rank="5"/>
  </conditionalFormatting>
  <conditionalFormatting sqref="A19:F19">
    <cfRule type="top10" dxfId="2" priority="1" bottom="1" rank="5"/>
    <cfRule type="top10" dxfId="1" priority="2" bottom="1" rank="5"/>
  </conditionalFormatting>
  <conditionalFormatting sqref="A20:F20">
    <cfRule type="top10" dxfId="0" priority="6" bottom="1" rank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594F-54C7-477C-9A7C-306D05BD0540}">
  <dimension ref="A1:B102"/>
  <sheetViews>
    <sheetView workbookViewId="0">
      <selection activeCell="A4" sqref="A4"/>
    </sheetView>
  </sheetViews>
  <sheetFormatPr defaultRowHeight="14.6" x14ac:dyDescent="0.4"/>
  <cols>
    <col min="1" max="1" width="60.4609375" bestFit="1" customWidth="1"/>
    <col min="2" max="2" width="7.84375" bestFit="1" customWidth="1"/>
  </cols>
  <sheetData>
    <row r="1" spans="1:2" x14ac:dyDescent="0.4">
      <c r="A1" s="51" t="s">
        <v>9</v>
      </c>
      <c r="B1" s="51" t="s">
        <v>136</v>
      </c>
    </row>
    <row r="2" spans="1:2" x14ac:dyDescent="0.4">
      <c r="A2" s="9" t="s">
        <v>39</v>
      </c>
      <c r="B2" s="8">
        <v>21372.6</v>
      </c>
    </row>
    <row r="3" spans="1:2" x14ac:dyDescent="0.4">
      <c r="A3" s="9" t="s">
        <v>0</v>
      </c>
      <c r="B3" s="8">
        <v>18750.8</v>
      </c>
    </row>
    <row r="4" spans="1:2" x14ac:dyDescent="0.4">
      <c r="A4" s="9" t="s">
        <v>40</v>
      </c>
      <c r="B4" s="8">
        <v>162.6</v>
      </c>
    </row>
    <row r="5" spans="1:2" x14ac:dyDescent="0.4">
      <c r="A5" s="8" t="s">
        <v>41</v>
      </c>
      <c r="B5" s="8">
        <v>123</v>
      </c>
    </row>
    <row r="6" spans="1:2" x14ac:dyDescent="0.4">
      <c r="A6" s="8" t="s">
        <v>42</v>
      </c>
      <c r="B6" s="8">
        <v>39.6</v>
      </c>
    </row>
    <row r="7" spans="1:2" x14ac:dyDescent="0.4">
      <c r="A7" s="9" t="s">
        <v>43</v>
      </c>
      <c r="B7" s="8">
        <v>295.7</v>
      </c>
    </row>
    <row r="8" spans="1:2" x14ac:dyDescent="0.4">
      <c r="A8" s="8" t="s">
        <v>44</v>
      </c>
      <c r="B8" s="8">
        <v>182.7</v>
      </c>
    </row>
    <row r="9" spans="1:2" x14ac:dyDescent="0.4">
      <c r="A9" s="8" t="s">
        <v>45</v>
      </c>
      <c r="B9" s="8">
        <v>59.2</v>
      </c>
    </row>
    <row r="10" spans="1:2" x14ac:dyDescent="0.4">
      <c r="A10" s="8" t="s">
        <v>46</v>
      </c>
      <c r="B10" s="8">
        <v>53.8</v>
      </c>
    </row>
    <row r="11" spans="1:2" x14ac:dyDescent="0.4">
      <c r="A11" s="9" t="s">
        <v>47</v>
      </c>
      <c r="B11" s="8">
        <v>333.3</v>
      </c>
    </row>
    <row r="12" spans="1:2" x14ac:dyDescent="0.4">
      <c r="A12" s="9" t="s">
        <v>48</v>
      </c>
      <c r="B12" s="8">
        <v>903.6</v>
      </c>
    </row>
    <row r="13" spans="1:2" x14ac:dyDescent="0.4">
      <c r="A13" s="9" t="s">
        <v>49</v>
      </c>
      <c r="B13" s="8">
        <v>2370.9</v>
      </c>
    </row>
    <row r="14" spans="1:2" x14ac:dyDescent="0.4">
      <c r="A14" s="8" t="s">
        <v>50</v>
      </c>
      <c r="B14" s="8">
        <v>1327.9</v>
      </c>
    </row>
    <row r="15" spans="1:2" x14ac:dyDescent="0.4">
      <c r="A15" s="8" t="s">
        <v>51</v>
      </c>
      <c r="B15" s="8">
        <v>39.9</v>
      </c>
    </row>
    <row r="16" spans="1:2" x14ac:dyDescent="0.4">
      <c r="A16" s="8" t="s">
        <v>52</v>
      </c>
      <c r="B16" s="8">
        <v>65.099999999999994</v>
      </c>
    </row>
    <row r="17" spans="1:2" x14ac:dyDescent="0.4">
      <c r="A17" s="8" t="s">
        <v>53</v>
      </c>
      <c r="B17" s="8">
        <v>66.2</v>
      </c>
    </row>
    <row r="18" spans="1:2" x14ac:dyDescent="0.4">
      <c r="A18" s="8" t="s">
        <v>54</v>
      </c>
      <c r="B18" s="8">
        <v>162.9</v>
      </c>
    </row>
    <row r="19" spans="1:2" x14ac:dyDescent="0.4">
      <c r="A19" s="8" t="s">
        <v>55</v>
      </c>
      <c r="B19" s="8">
        <v>167.5</v>
      </c>
    </row>
    <row r="20" spans="1:2" x14ac:dyDescent="0.4">
      <c r="A20" s="8" t="s">
        <v>56</v>
      </c>
      <c r="B20" s="8">
        <v>307.7</v>
      </c>
    </row>
    <row r="21" spans="1:2" x14ac:dyDescent="0.4">
      <c r="A21" s="8" t="s">
        <v>57</v>
      </c>
      <c r="B21" s="8">
        <v>65</v>
      </c>
    </row>
    <row r="22" spans="1:2" x14ac:dyDescent="0.4">
      <c r="A22" s="8" t="s">
        <v>58</v>
      </c>
      <c r="B22" s="8">
        <v>158.69999999999999</v>
      </c>
    </row>
    <row r="23" spans="1:2" x14ac:dyDescent="0.4">
      <c r="A23" s="8" t="s">
        <v>59</v>
      </c>
      <c r="B23" s="8">
        <v>165.7</v>
      </c>
    </row>
    <row r="24" spans="1:2" x14ac:dyDescent="0.4">
      <c r="A24" s="8" t="s">
        <v>60</v>
      </c>
      <c r="B24" s="8">
        <v>32.299999999999997</v>
      </c>
    </row>
    <row r="25" spans="1:2" x14ac:dyDescent="0.4">
      <c r="A25" s="8" t="s">
        <v>61</v>
      </c>
      <c r="B25" s="8">
        <v>96.9</v>
      </c>
    </row>
    <row r="26" spans="1:2" x14ac:dyDescent="0.4">
      <c r="A26" s="8" t="s">
        <v>62</v>
      </c>
      <c r="B26" s="8">
        <v>1043</v>
      </c>
    </row>
    <row r="27" spans="1:2" x14ac:dyDescent="0.4">
      <c r="A27" s="8" t="s">
        <v>63</v>
      </c>
      <c r="B27" s="8">
        <v>277.8</v>
      </c>
    </row>
    <row r="28" spans="1:2" x14ac:dyDescent="0.4">
      <c r="A28" s="8" t="s">
        <v>64</v>
      </c>
      <c r="B28" s="8">
        <v>16.8</v>
      </c>
    </row>
    <row r="29" spans="1:2" x14ac:dyDescent="0.4">
      <c r="A29" s="8" t="s">
        <v>65</v>
      </c>
      <c r="B29" s="8">
        <v>9.3000000000000007</v>
      </c>
    </row>
    <row r="30" spans="1:2" x14ac:dyDescent="0.4">
      <c r="A30" s="8" t="s">
        <v>66</v>
      </c>
      <c r="B30" s="8">
        <v>59.7</v>
      </c>
    </row>
    <row r="31" spans="1:2" x14ac:dyDescent="0.4">
      <c r="A31" s="8" t="s">
        <v>67</v>
      </c>
      <c r="B31" s="8">
        <v>41.3</v>
      </c>
    </row>
    <row r="32" spans="1:2" x14ac:dyDescent="0.4">
      <c r="A32" s="8" t="s">
        <v>68</v>
      </c>
      <c r="B32" s="8">
        <v>163.6</v>
      </c>
    </row>
    <row r="33" spans="1:2" x14ac:dyDescent="0.4">
      <c r="A33" s="8" t="s">
        <v>69</v>
      </c>
      <c r="B33" s="8">
        <v>391</v>
      </c>
    </row>
    <row r="34" spans="1:2" x14ac:dyDescent="0.4">
      <c r="A34" s="8" t="s">
        <v>70</v>
      </c>
      <c r="B34" s="8">
        <v>83.7</v>
      </c>
    </row>
    <row r="35" spans="1:2" x14ac:dyDescent="0.4">
      <c r="A35" s="9" t="s">
        <v>71</v>
      </c>
      <c r="B35" s="8">
        <v>1275</v>
      </c>
    </row>
    <row r="36" spans="1:2" x14ac:dyDescent="0.4">
      <c r="A36" s="9" t="s">
        <v>72</v>
      </c>
      <c r="B36" s="8">
        <v>1166.7</v>
      </c>
    </row>
    <row r="37" spans="1:2" x14ac:dyDescent="0.4">
      <c r="A37" s="8" t="s">
        <v>73</v>
      </c>
      <c r="B37" s="8">
        <v>225.8</v>
      </c>
    </row>
    <row r="38" spans="1:2" x14ac:dyDescent="0.4">
      <c r="A38" s="8" t="s">
        <v>74</v>
      </c>
      <c r="B38" s="8">
        <v>158.30000000000001</v>
      </c>
    </row>
    <row r="39" spans="1:2" x14ac:dyDescent="0.4">
      <c r="A39" s="8" t="s">
        <v>75</v>
      </c>
      <c r="B39" s="8">
        <v>153.6</v>
      </c>
    </row>
    <row r="40" spans="1:2" x14ac:dyDescent="0.4">
      <c r="A40" s="8" t="s">
        <v>76</v>
      </c>
      <c r="B40" s="8">
        <v>628.9</v>
      </c>
    </row>
    <row r="41" spans="1:2" x14ac:dyDescent="0.4">
      <c r="A41" s="9" t="s">
        <v>77</v>
      </c>
      <c r="B41" s="8">
        <v>685.7</v>
      </c>
    </row>
    <row r="42" spans="1:2" x14ac:dyDescent="0.4">
      <c r="A42" s="8" t="s">
        <v>78</v>
      </c>
      <c r="B42" s="8">
        <v>146.30000000000001</v>
      </c>
    </row>
    <row r="43" spans="1:2" x14ac:dyDescent="0.4">
      <c r="A43" s="8" t="s">
        <v>79</v>
      </c>
      <c r="B43" s="8">
        <v>42.4</v>
      </c>
    </row>
    <row r="44" spans="1:2" x14ac:dyDescent="0.4">
      <c r="A44" s="8" t="s">
        <v>80</v>
      </c>
      <c r="B44" s="8">
        <v>14.4</v>
      </c>
    </row>
    <row r="45" spans="1:2" x14ac:dyDescent="0.4">
      <c r="A45" s="8" t="s">
        <v>81</v>
      </c>
      <c r="B45" s="8">
        <v>173</v>
      </c>
    </row>
    <row r="46" spans="1:2" x14ac:dyDescent="0.4">
      <c r="A46" s="8" t="s">
        <v>82</v>
      </c>
      <c r="B46" s="8">
        <v>53.9</v>
      </c>
    </row>
    <row r="47" spans="1:2" x14ac:dyDescent="0.4">
      <c r="A47" s="8" t="s">
        <v>83</v>
      </c>
      <c r="B47" s="8">
        <v>43.3</v>
      </c>
    </row>
    <row r="48" spans="1:2" x14ac:dyDescent="0.4">
      <c r="A48" s="8" t="s">
        <v>84</v>
      </c>
      <c r="B48" s="8">
        <v>136.30000000000001</v>
      </c>
    </row>
    <row r="49" spans="1:2" x14ac:dyDescent="0.4">
      <c r="A49" s="8" t="s">
        <v>85</v>
      </c>
      <c r="B49" s="8">
        <v>76.099999999999994</v>
      </c>
    </row>
    <row r="50" spans="1:2" x14ac:dyDescent="0.4">
      <c r="A50" s="9" t="s">
        <v>86</v>
      </c>
      <c r="B50" s="8">
        <v>1134.5</v>
      </c>
    </row>
    <row r="51" spans="1:2" x14ac:dyDescent="0.4">
      <c r="A51" s="8" t="s">
        <v>87</v>
      </c>
      <c r="B51" s="8">
        <v>293.10000000000002</v>
      </c>
    </row>
    <row r="52" spans="1:2" x14ac:dyDescent="0.4">
      <c r="A52" s="8" t="s">
        <v>88</v>
      </c>
      <c r="B52" s="8">
        <v>86.9</v>
      </c>
    </row>
    <row r="53" spans="1:2" x14ac:dyDescent="0.4">
      <c r="A53" s="8" t="s">
        <v>89</v>
      </c>
      <c r="B53" s="8">
        <v>469.2</v>
      </c>
    </row>
    <row r="54" spans="1:2" x14ac:dyDescent="0.4">
      <c r="A54" s="8" t="s">
        <v>90</v>
      </c>
      <c r="B54" s="8">
        <v>285.3</v>
      </c>
    </row>
    <row r="55" spans="1:2" x14ac:dyDescent="0.4">
      <c r="A55" s="9" t="s">
        <v>91</v>
      </c>
      <c r="B55" s="8">
        <v>4451.5</v>
      </c>
    </row>
    <row r="56" spans="1:2" x14ac:dyDescent="0.4">
      <c r="A56" s="9" t="s">
        <v>92</v>
      </c>
      <c r="B56" s="8">
        <v>1682.9</v>
      </c>
    </row>
    <row r="57" spans="1:2" x14ac:dyDescent="0.4">
      <c r="A57" s="8" t="s">
        <v>93</v>
      </c>
      <c r="B57" s="8">
        <v>723.3</v>
      </c>
    </row>
    <row r="58" spans="1:2" x14ac:dyDescent="0.4">
      <c r="A58" s="8" t="s">
        <v>94</v>
      </c>
      <c r="B58" s="8">
        <v>329.8</v>
      </c>
    </row>
    <row r="59" spans="1:2" x14ac:dyDescent="0.4">
      <c r="A59" s="8" t="s">
        <v>95</v>
      </c>
      <c r="B59" s="8">
        <v>604.5</v>
      </c>
    </row>
    <row r="60" spans="1:2" x14ac:dyDescent="0.4">
      <c r="A60" s="8" t="s">
        <v>96</v>
      </c>
      <c r="B60" s="8">
        <v>25.3</v>
      </c>
    </row>
    <row r="61" spans="1:2" x14ac:dyDescent="0.4">
      <c r="A61" s="9" t="s">
        <v>97</v>
      </c>
      <c r="B61" s="8">
        <v>2768.7</v>
      </c>
    </row>
    <row r="62" spans="1:2" x14ac:dyDescent="0.4">
      <c r="A62" s="8" t="s">
        <v>98</v>
      </c>
      <c r="B62" s="8">
        <v>2500.4</v>
      </c>
    </row>
    <row r="63" spans="1:2" x14ac:dyDescent="0.4">
      <c r="A63" s="8" t="s">
        <v>99</v>
      </c>
      <c r="B63" s="8">
        <v>1980.1</v>
      </c>
    </row>
    <row r="64" spans="1:2" x14ac:dyDescent="0.4">
      <c r="A64" s="8" t="s">
        <v>100</v>
      </c>
      <c r="B64" s="8">
        <v>520.29999999999995</v>
      </c>
    </row>
    <row r="65" spans="1:2" x14ac:dyDescent="0.4">
      <c r="A65" s="8" t="s">
        <v>101</v>
      </c>
      <c r="B65" s="8">
        <v>268.2</v>
      </c>
    </row>
    <row r="66" spans="1:2" x14ac:dyDescent="0.4">
      <c r="A66" s="9" t="s">
        <v>102</v>
      </c>
      <c r="B66" s="8">
        <v>2731.3</v>
      </c>
    </row>
    <row r="67" spans="1:2" x14ac:dyDescent="0.4">
      <c r="A67" s="9" t="s">
        <v>103</v>
      </c>
      <c r="B67" s="8">
        <v>1645</v>
      </c>
    </row>
    <row r="68" spans="1:2" x14ac:dyDescent="0.4">
      <c r="A68" s="8" t="s">
        <v>104</v>
      </c>
      <c r="B68" s="8">
        <v>282.8</v>
      </c>
    </row>
    <row r="69" spans="1:2" x14ac:dyDescent="0.4">
      <c r="A69" s="8" t="s">
        <v>105</v>
      </c>
      <c r="B69" s="8">
        <v>370.5</v>
      </c>
    </row>
    <row r="70" spans="1:2" x14ac:dyDescent="0.4">
      <c r="A70" s="8" t="s">
        <v>106</v>
      </c>
      <c r="B70" s="8">
        <v>991.7</v>
      </c>
    </row>
    <row r="71" spans="1:2" x14ac:dyDescent="0.4">
      <c r="A71" s="9" t="s">
        <v>107</v>
      </c>
      <c r="B71" s="8">
        <v>411.8</v>
      </c>
    </row>
    <row r="72" spans="1:2" x14ac:dyDescent="0.4">
      <c r="A72" s="9" t="s">
        <v>108</v>
      </c>
      <c r="B72" s="8">
        <v>674.5</v>
      </c>
    </row>
    <row r="73" spans="1:2" x14ac:dyDescent="0.4">
      <c r="A73" s="8" t="s">
        <v>109</v>
      </c>
      <c r="B73" s="8">
        <v>615</v>
      </c>
    </row>
    <row r="74" spans="1:2" x14ac:dyDescent="0.4">
      <c r="A74" s="8" t="s">
        <v>110</v>
      </c>
      <c r="B74" s="8">
        <v>59.5</v>
      </c>
    </row>
    <row r="75" spans="1:2" x14ac:dyDescent="0.4">
      <c r="A75" s="9" t="s">
        <v>111</v>
      </c>
      <c r="B75" s="8">
        <v>1871.4</v>
      </c>
    </row>
    <row r="76" spans="1:2" x14ac:dyDescent="0.4">
      <c r="A76" s="9" t="s">
        <v>112</v>
      </c>
      <c r="B76" s="8">
        <v>275</v>
      </c>
    </row>
    <row r="77" spans="1:2" x14ac:dyDescent="0.4">
      <c r="A77" s="9" t="s">
        <v>113</v>
      </c>
      <c r="B77" s="8">
        <v>1596.4</v>
      </c>
    </row>
    <row r="78" spans="1:2" x14ac:dyDescent="0.4">
      <c r="A78" s="8" t="s">
        <v>114</v>
      </c>
      <c r="B78" s="8">
        <v>780.8</v>
      </c>
    </row>
    <row r="79" spans="1:2" x14ac:dyDescent="0.4">
      <c r="A79" s="8" t="s">
        <v>115</v>
      </c>
      <c r="B79" s="8">
        <v>513.6</v>
      </c>
    </row>
    <row r="80" spans="1:2" x14ac:dyDescent="0.4">
      <c r="A80" s="8" t="s">
        <v>116</v>
      </c>
      <c r="B80" s="8">
        <v>157.19999999999999</v>
      </c>
    </row>
    <row r="81" spans="1:2" x14ac:dyDescent="0.4">
      <c r="A81" s="8" t="s">
        <v>117</v>
      </c>
      <c r="B81" s="8">
        <v>144.80000000000001</v>
      </c>
    </row>
    <row r="82" spans="1:2" x14ac:dyDescent="0.4">
      <c r="A82" s="9" t="s">
        <v>118</v>
      </c>
      <c r="B82" s="8">
        <v>914.2</v>
      </c>
    </row>
    <row r="83" spans="1:2" x14ac:dyDescent="0.4">
      <c r="A83" s="9" t="s">
        <v>119</v>
      </c>
      <c r="B83" s="8">
        <v>241</v>
      </c>
    </row>
    <row r="84" spans="1:2" x14ac:dyDescent="0.4">
      <c r="A84" s="8" t="s">
        <v>120</v>
      </c>
      <c r="B84" s="8">
        <v>145.4</v>
      </c>
    </row>
    <row r="85" spans="1:2" x14ac:dyDescent="0.4">
      <c r="A85" s="8" t="s">
        <v>121</v>
      </c>
      <c r="B85" s="8">
        <v>95.6</v>
      </c>
    </row>
    <row r="86" spans="1:2" x14ac:dyDescent="0.4">
      <c r="A86" s="9" t="s">
        <v>122</v>
      </c>
      <c r="B86" s="8">
        <v>673.2</v>
      </c>
    </row>
    <row r="87" spans="1:2" x14ac:dyDescent="0.4">
      <c r="A87" s="8" t="s">
        <v>123</v>
      </c>
      <c r="B87" s="8">
        <v>185</v>
      </c>
    </row>
    <row r="88" spans="1:2" x14ac:dyDescent="0.4">
      <c r="A88" s="8" t="s">
        <v>124</v>
      </c>
      <c r="B88" s="8">
        <v>488.2</v>
      </c>
    </row>
    <row r="89" spans="1:2" x14ac:dyDescent="0.4">
      <c r="A89" s="9" t="s">
        <v>125</v>
      </c>
      <c r="B89" s="8">
        <v>454.4</v>
      </c>
    </row>
    <row r="90" spans="1:2" x14ac:dyDescent="0.4">
      <c r="A90" s="9" t="s">
        <v>8</v>
      </c>
      <c r="B90" s="8">
        <v>2621.8</v>
      </c>
    </row>
    <row r="91" spans="1:2" x14ac:dyDescent="0.4">
      <c r="A91" s="9" t="s">
        <v>126</v>
      </c>
      <c r="B91" s="8">
        <v>811.5</v>
      </c>
    </row>
    <row r="92" spans="1:2" x14ac:dyDescent="0.4">
      <c r="A92" s="8" t="s">
        <v>127</v>
      </c>
      <c r="B92" s="8">
        <v>749.4</v>
      </c>
    </row>
    <row r="93" spans="1:2" x14ac:dyDescent="0.4">
      <c r="A93" s="8" t="s">
        <v>128</v>
      </c>
      <c r="B93" s="8">
        <v>430.9</v>
      </c>
    </row>
    <row r="94" spans="1:2" x14ac:dyDescent="0.4">
      <c r="A94" s="8" t="s">
        <v>129</v>
      </c>
      <c r="B94" s="8">
        <v>318.5</v>
      </c>
    </row>
    <row r="95" spans="1:2" x14ac:dyDescent="0.4">
      <c r="A95" s="8" t="s">
        <v>130</v>
      </c>
      <c r="B95" s="8">
        <v>62</v>
      </c>
    </row>
    <row r="96" spans="1:2" x14ac:dyDescent="0.4">
      <c r="A96" s="9" t="s">
        <v>131</v>
      </c>
      <c r="B96" s="8">
        <v>1810.3</v>
      </c>
    </row>
    <row r="97" spans="1:2" x14ac:dyDescent="0.4">
      <c r="A97" s="8" t="s">
        <v>127</v>
      </c>
      <c r="B97" s="8">
        <v>1656.1</v>
      </c>
    </row>
    <row r="98" spans="1:2" x14ac:dyDescent="0.4">
      <c r="A98" s="8" t="s">
        <v>130</v>
      </c>
      <c r="B98" s="8">
        <v>154.30000000000001</v>
      </c>
    </row>
    <row r="99" spans="1:2" x14ac:dyDescent="0.4">
      <c r="A99" s="8" t="s">
        <v>132</v>
      </c>
      <c r="B99" s="8" t="s">
        <v>38</v>
      </c>
    </row>
    <row r="100" spans="1:2" x14ac:dyDescent="0.4">
      <c r="A100" s="8" t="s">
        <v>133</v>
      </c>
      <c r="B100" s="8">
        <v>3732.8</v>
      </c>
    </row>
    <row r="101" spans="1:2" x14ac:dyDescent="0.4">
      <c r="A101" s="8" t="s">
        <v>134</v>
      </c>
      <c r="B101" s="8">
        <v>15018</v>
      </c>
    </row>
    <row r="102" spans="1:2" x14ac:dyDescent="0.4">
      <c r="A102" s="8" t="s">
        <v>135</v>
      </c>
      <c r="B102" s="8">
        <v>1515.3</v>
      </c>
    </row>
  </sheetData>
  <mergeCells count="2">
    <mergeCell ref="A1"/>
    <mergeCell ref="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74A4-6DBB-4BAC-8C83-691CDFD0E282}">
  <dimension ref="A1:E102"/>
  <sheetViews>
    <sheetView workbookViewId="0">
      <selection activeCell="C39" sqref="C39"/>
    </sheetView>
  </sheetViews>
  <sheetFormatPr defaultRowHeight="14.6" x14ac:dyDescent="0.4"/>
  <cols>
    <col min="1" max="1" width="62.07421875" bestFit="1" customWidth="1"/>
    <col min="2" max="2" width="7.84375" bestFit="1" customWidth="1"/>
  </cols>
  <sheetData>
    <row r="1" spans="1:5" x14ac:dyDescent="0.4">
      <c r="A1" t="s">
        <v>9</v>
      </c>
      <c r="B1" t="s">
        <v>136</v>
      </c>
      <c r="D1" t="s">
        <v>9</v>
      </c>
      <c r="E1" t="s">
        <v>136</v>
      </c>
    </row>
    <row r="2" spans="1:5" x14ac:dyDescent="0.4">
      <c r="A2" s="5" t="s">
        <v>39</v>
      </c>
      <c r="B2" s="5">
        <v>21372.6</v>
      </c>
      <c r="D2" t="s">
        <v>10</v>
      </c>
      <c r="E2">
        <f>B4</f>
        <v>162.6</v>
      </c>
    </row>
    <row r="3" spans="1:5" x14ac:dyDescent="0.4">
      <c r="A3" t="s">
        <v>0</v>
      </c>
      <c r="B3">
        <v>18750.8</v>
      </c>
      <c r="D3" t="s">
        <v>137</v>
      </c>
      <c r="E3">
        <f>SUM(B7, B11, B12, B13)</f>
        <v>3903.5</v>
      </c>
    </row>
    <row r="4" spans="1:5" x14ac:dyDescent="0.4">
      <c r="A4" s="5" t="s">
        <v>40</v>
      </c>
      <c r="B4" s="5">
        <v>162.6</v>
      </c>
      <c r="D4" t="s">
        <v>11</v>
      </c>
      <c r="E4">
        <f>SUM(B35, B36, B41, B50, B55, B66, B75, B82, B89)</f>
        <v>14684.7</v>
      </c>
    </row>
    <row r="5" spans="1:5" x14ac:dyDescent="0.4">
      <c r="A5" t="s">
        <v>41</v>
      </c>
      <c r="B5">
        <v>123</v>
      </c>
      <c r="D5" t="s">
        <v>138</v>
      </c>
      <c r="E5">
        <f>B90</f>
        <v>2621.8</v>
      </c>
    </row>
    <row r="6" spans="1:5" x14ac:dyDescent="0.4">
      <c r="A6" t="s">
        <v>42</v>
      </c>
      <c r="B6">
        <v>39.6</v>
      </c>
      <c r="D6" t="s">
        <v>14</v>
      </c>
      <c r="E6">
        <f>B2</f>
        <v>21372.6</v>
      </c>
    </row>
    <row r="7" spans="1:5" x14ac:dyDescent="0.4">
      <c r="A7" s="5" t="s">
        <v>43</v>
      </c>
      <c r="B7" s="5">
        <v>295.7</v>
      </c>
    </row>
    <row r="8" spans="1:5" x14ac:dyDescent="0.4">
      <c r="A8" t="s">
        <v>44</v>
      </c>
      <c r="B8">
        <v>182.7</v>
      </c>
    </row>
    <row r="9" spans="1:5" x14ac:dyDescent="0.4">
      <c r="A9" t="s">
        <v>45</v>
      </c>
      <c r="B9">
        <v>59.2</v>
      </c>
    </row>
    <row r="10" spans="1:5" x14ac:dyDescent="0.4">
      <c r="A10" t="s">
        <v>46</v>
      </c>
      <c r="B10">
        <v>53.8</v>
      </c>
    </row>
    <row r="11" spans="1:5" x14ac:dyDescent="0.4">
      <c r="A11" s="5" t="s">
        <v>47</v>
      </c>
      <c r="B11" s="5">
        <v>333.3</v>
      </c>
    </row>
    <row r="12" spans="1:5" x14ac:dyDescent="0.4">
      <c r="A12" s="5" t="s">
        <v>48</v>
      </c>
      <c r="B12" s="5">
        <v>903.6</v>
      </c>
    </row>
    <row r="13" spans="1:5" x14ac:dyDescent="0.4">
      <c r="A13" s="5" t="s">
        <v>49</v>
      </c>
      <c r="B13" s="5">
        <v>2370.9</v>
      </c>
    </row>
    <row r="14" spans="1:5" x14ac:dyDescent="0.4">
      <c r="A14" t="s">
        <v>50</v>
      </c>
      <c r="B14">
        <v>1327.9</v>
      </c>
    </row>
    <row r="15" spans="1:5" x14ac:dyDescent="0.4">
      <c r="A15" t="s">
        <v>51</v>
      </c>
      <c r="B15">
        <v>39.9</v>
      </c>
    </row>
    <row r="16" spans="1:5" x14ac:dyDescent="0.4">
      <c r="A16" t="s">
        <v>52</v>
      </c>
      <c r="B16">
        <v>65.099999999999994</v>
      </c>
    </row>
    <row r="17" spans="1:2" x14ac:dyDescent="0.4">
      <c r="A17" t="s">
        <v>53</v>
      </c>
      <c r="B17">
        <v>66.2</v>
      </c>
    </row>
    <row r="18" spans="1:2" x14ac:dyDescent="0.4">
      <c r="A18" t="s">
        <v>54</v>
      </c>
      <c r="B18">
        <v>162.9</v>
      </c>
    </row>
    <row r="19" spans="1:2" x14ac:dyDescent="0.4">
      <c r="A19" t="s">
        <v>55</v>
      </c>
      <c r="B19">
        <v>167.5</v>
      </c>
    </row>
    <row r="20" spans="1:2" x14ac:dyDescent="0.4">
      <c r="A20" t="s">
        <v>56</v>
      </c>
      <c r="B20">
        <v>307.7</v>
      </c>
    </row>
    <row r="21" spans="1:2" x14ac:dyDescent="0.4">
      <c r="A21" t="s">
        <v>57</v>
      </c>
      <c r="B21">
        <v>65</v>
      </c>
    </row>
    <row r="22" spans="1:2" x14ac:dyDescent="0.4">
      <c r="A22" t="s">
        <v>58</v>
      </c>
      <c r="B22">
        <v>158.69999999999999</v>
      </c>
    </row>
    <row r="23" spans="1:2" x14ac:dyDescent="0.4">
      <c r="A23" t="s">
        <v>59</v>
      </c>
      <c r="B23">
        <v>165.7</v>
      </c>
    </row>
    <row r="24" spans="1:2" x14ac:dyDescent="0.4">
      <c r="A24" t="s">
        <v>60</v>
      </c>
      <c r="B24">
        <v>32.299999999999997</v>
      </c>
    </row>
    <row r="25" spans="1:2" x14ac:dyDescent="0.4">
      <c r="A25" t="s">
        <v>61</v>
      </c>
      <c r="B25">
        <v>96.9</v>
      </c>
    </row>
    <row r="26" spans="1:2" x14ac:dyDescent="0.4">
      <c r="A26" t="s">
        <v>62</v>
      </c>
      <c r="B26">
        <v>1043</v>
      </c>
    </row>
    <row r="27" spans="1:2" x14ac:dyDescent="0.4">
      <c r="A27" t="s">
        <v>63</v>
      </c>
      <c r="B27">
        <v>277.8</v>
      </c>
    </row>
    <row r="28" spans="1:2" x14ac:dyDescent="0.4">
      <c r="A28" t="s">
        <v>64</v>
      </c>
      <c r="B28">
        <v>16.8</v>
      </c>
    </row>
    <row r="29" spans="1:2" x14ac:dyDescent="0.4">
      <c r="A29" t="s">
        <v>65</v>
      </c>
      <c r="B29">
        <v>9.3000000000000007</v>
      </c>
    </row>
    <row r="30" spans="1:2" x14ac:dyDescent="0.4">
      <c r="A30" t="s">
        <v>66</v>
      </c>
      <c r="B30">
        <v>59.7</v>
      </c>
    </row>
    <row r="31" spans="1:2" x14ac:dyDescent="0.4">
      <c r="A31" t="s">
        <v>67</v>
      </c>
      <c r="B31">
        <v>41.3</v>
      </c>
    </row>
    <row r="32" spans="1:2" x14ac:dyDescent="0.4">
      <c r="A32" t="s">
        <v>68</v>
      </c>
      <c r="B32">
        <v>163.6</v>
      </c>
    </row>
    <row r="33" spans="1:2" x14ac:dyDescent="0.4">
      <c r="A33" t="s">
        <v>69</v>
      </c>
      <c r="B33">
        <v>391</v>
      </c>
    </row>
    <row r="34" spans="1:2" x14ac:dyDescent="0.4">
      <c r="A34" t="s">
        <v>70</v>
      </c>
      <c r="B34">
        <v>83.7</v>
      </c>
    </row>
    <row r="35" spans="1:2" x14ac:dyDescent="0.4">
      <c r="A35" s="5" t="s">
        <v>71</v>
      </c>
      <c r="B35" s="5">
        <v>1275</v>
      </c>
    </row>
    <row r="36" spans="1:2" x14ac:dyDescent="0.4">
      <c r="A36" s="5" t="s">
        <v>72</v>
      </c>
      <c r="B36" s="5">
        <v>1166.7</v>
      </c>
    </row>
    <row r="37" spans="1:2" x14ac:dyDescent="0.4">
      <c r="A37" t="s">
        <v>73</v>
      </c>
      <c r="B37">
        <v>225.8</v>
      </c>
    </row>
    <row r="38" spans="1:2" x14ac:dyDescent="0.4">
      <c r="A38" t="s">
        <v>74</v>
      </c>
      <c r="B38">
        <v>158.30000000000001</v>
      </c>
    </row>
    <row r="39" spans="1:2" x14ac:dyDescent="0.4">
      <c r="A39" t="s">
        <v>75</v>
      </c>
      <c r="B39">
        <v>153.6</v>
      </c>
    </row>
    <row r="40" spans="1:2" x14ac:dyDescent="0.4">
      <c r="A40" t="s">
        <v>76</v>
      </c>
      <c r="B40">
        <v>628.9</v>
      </c>
    </row>
    <row r="41" spans="1:2" x14ac:dyDescent="0.4">
      <c r="A41" s="5" t="s">
        <v>77</v>
      </c>
      <c r="B41" s="5">
        <v>685.7</v>
      </c>
    </row>
    <row r="42" spans="1:2" x14ac:dyDescent="0.4">
      <c r="A42" t="s">
        <v>78</v>
      </c>
      <c r="B42">
        <v>146.30000000000001</v>
      </c>
    </row>
    <row r="43" spans="1:2" x14ac:dyDescent="0.4">
      <c r="A43" t="s">
        <v>79</v>
      </c>
      <c r="B43">
        <v>42.4</v>
      </c>
    </row>
    <row r="44" spans="1:2" x14ac:dyDescent="0.4">
      <c r="A44" t="s">
        <v>80</v>
      </c>
      <c r="B44">
        <v>14.4</v>
      </c>
    </row>
    <row r="45" spans="1:2" x14ac:dyDescent="0.4">
      <c r="A45" t="s">
        <v>81</v>
      </c>
      <c r="B45">
        <v>173</v>
      </c>
    </row>
    <row r="46" spans="1:2" x14ac:dyDescent="0.4">
      <c r="A46" t="s">
        <v>82</v>
      </c>
      <c r="B46">
        <v>53.9</v>
      </c>
    </row>
    <row r="47" spans="1:2" x14ac:dyDescent="0.4">
      <c r="A47" t="s">
        <v>83</v>
      </c>
      <c r="B47">
        <v>43.3</v>
      </c>
    </row>
    <row r="48" spans="1:2" x14ac:dyDescent="0.4">
      <c r="A48" t="s">
        <v>84</v>
      </c>
      <c r="B48">
        <v>136.30000000000001</v>
      </c>
    </row>
    <row r="49" spans="1:2" x14ac:dyDescent="0.4">
      <c r="A49" t="s">
        <v>85</v>
      </c>
      <c r="B49">
        <v>76.099999999999994</v>
      </c>
    </row>
    <row r="50" spans="1:2" x14ac:dyDescent="0.4">
      <c r="A50" s="5" t="s">
        <v>86</v>
      </c>
      <c r="B50" s="5">
        <v>1134.5</v>
      </c>
    </row>
    <row r="51" spans="1:2" x14ac:dyDescent="0.4">
      <c r="A51" t="s">
        <v>87</v>
      </c>
      <c r="B51">
        <v>293.10000000000002</v>
      </c>
    </row>
    <row r="52" spans="1:2" x14ac:dyDescent="0.4">
      <c r="A52" t="s">
        <v>88</v>
      </c>
      <c r="B52">
        <v>86.9</v>
      </c>
    </row>
    <row r="53" spans="1:2" x14ac:dyDescent="0.4">
      <c r="A53" t="s">
        <v>89</v>
      </c>
      <c r="B53">
        <v>469.2</v>
      </c>
    </row>
    <row r="54" spans="1:2" x14ac:dyDescent="0.4">
      <c r="A54" t="s">
        <v>90</v>
      </c>
      <c r="B54">
        <v>285.3</v>
      </c>
    </row>
    <row r="55" spans="1:2" x14ac:dyDescent="0.4">
      <c r="A55" s="5" t="s">
        <v>91</v>
      </c>
      <c r="B55" s="5">
        <v>4451.5</v>
      </c>
    </row>
    <row r="56" spans="1:2" x14ac:dyDescent="0.4">
      <c r="A56" t="s">
        <v>92</v>
      </c>
      <c r="B56">
        <v>1682.9</v>
      </c>
    </row>
    <row r="57" spans="1:2" x14ac:dyDescent="0.4">
      <c r="A57" t="s">
        <v>93</v>
      </c>
      <c r="B57">
        <v>723.3</v>
      </c>
    </row>
    <row r="58" spans="1:2" x14ac:dyDescent="0.4">
      <c r="A58" t="s">
        <v>94</v>
      </c>
      <c r="B58">
        <v>329.8</v>
      </c>
    </row>
    <row r="59" spans="1:2" x14ac:dyDescent="0.4">
      <c r="A59" t="s">
        <v>95</v>
      </c>
      <c r="B59">
        <v>604.5</v>
      </c>
    </row>
    <row r="60" spans="1:2" x14ac:dyDescent="0.4">
      <c r="A60" t="s">
        <v>96</v>
      </c>
      <c r="B60">
        <v>25.3</v>
      </c>
    </row>
    <row r="61" spans="1:2" x14ac:dyDescent="0.4">
      <c r="A61" t="s">
        <v>97</v>
      </c>
      <c r="B61">
        <v>2768.7</v>
      </c>
    </row>
    <row r="62" spans="1:2" x14ac:dyDescent="0.4">
      <c r="A62" t="s">
        <v>98</v>
      </c>
      <c r="B62">
        <v>2500.4</v>
      </c>
    </row>
    <row r="63" spans="1:2" x14ac:dyDescent="0.4">
      <c r="A63" t="s">
        <v>99</v>
      </c>
      <c r="B63">
        <v>1980.1</v>
      </c>
    </row>
    <row r="64" spans="1:2" x14ac:dyDescent="0.4">
      <c r="A64" t="s">
        <v>100</v>
      </c>
      <c r="B64">
        <v>520.29999999999995</v>
      </c>
    </row>
    <row r="65" spans="1:2" x14ac:dyDescent="0.4">
      <c r="A65" t="s">
        <v>101</v>
      </c>
      <c r="B65">
        <v>268.2</v>
      </c>
    </row>
    <row r="66" spans="1:2" x14ac:dyDescent="0.4">
      <c r="A66" s="5" t="s">
        <v>102</v>
      </c>
      <c r="B66" s="5">
        <v>2731.3</v>
      </c>
    </row>
    <row r="67" spans="1:2" x14ac:dyDescent="0.4">
      <c r="A67" t="s">
        <v>103</v>
      </c>
      <c r="B67">
        <v>1645</v>
      </c>
    </row>
    <row r="68" spans="1:2" x14ac:dyDescent="0.4">
      <c r="A68" t="s">
        <v>104</v>
      </c>
      <c r="B68">
        <v>282.8</v>
      </c>
    </row>
    <row r="69" spans="1:2" x14ac:dyDescent="0.4">
      <c r="A69" t="s">
        <v>105</v>
      </c>
      <c r="B69">
        <v>370.5</v>
      </c>
    </row>
    <row r="70" spans="1:2" x14ac:dyDescent="0.4">
      <c r="A70" t="s">
        <v>106</v>
      </c>
      <c r="B70">
        <v>991.7</v>
      </c>
    </row>
    <row r="71" spans="1:2" x14ac:dyDescent="0.4">
      <c r="A71" t="s">
        <v>107</v>
      </c>
      <c r="B71">
        <v>411.8</v>
      </c>
    </row>
    <row r="72" spans="1:2" x14ac:dyDescent="0.4">
      <c r="A72" t="s">
        <v>108</v>
      </c>
      <c r="B72">
        <v>674.5</v>
      </c>
    </row>
    <row r="73" spans="1:2" x14ac:dyDescent="0.4">
      <c r="A73" t="s">
        <v>109</v>
      </c>
      <c r="B73">
        <v>615</v>
      </c>
    </row>
    <row r="74" spans="1:2" x14ac:dyDescent="0.4">
      <c r="A74" t="s">
        <v>110</v>
      </c>
      <c r="B74">
        <v>59.5</v>
      </c>
    </row>
    <row r="75" spans="1:2" x14ac:dyDescent="0.4">
      <c r="A75" s="5" t="s">
        <v>111</v>
      </c>
      <c r="B75" s="5">
        <v>1871.4</v>
      </c>
    </row>
    <row r="76" spans="1:2" x14ac:dyDescent="0.4">
      <c r="A76" t="s">
        <v>112</v>
      </c>
      <c r="B76">
        <v>275</v>
      </c>
    </row>
    <row r="77" spans="1:2" x14ac:dyDescent="0.4">
      <c r="A77" t="s">
        <v>113</v>
      </c>
      <c r="B77">
        <v>1596.4</v>
      </c>
    </row>
    <row r="78" spans="1:2" x14ac:dyDescent="0.4">
      <c r="A78" t="s">
        <v>114</v>
      </c>
      <c r="B78">
        <v>780.8</v>
      </c>
    </row>
    <row r="79" spans="1:2" x14ac:dyDescent="0.4">
      <c r="A79" t="s">
        <v>115</v>
      </c>
      <c r="B79">
        <v>513.6</v>
      </c>
    </row>
    <row r="80" spans="1:2" x14ac:dyDescent="0.4">
      <c r="A80" t="s">
        <v>116</v>
      </c>
      <c r="B80">
        <v>157.19999999999999</v>
      </c>
    </row>
    <row r="81" spans="1:2" x14ac:dyDescent="0.4">
      <c r="A81" t="s">
        <v>117</v>
      </c>
      <c r="B81">
        <v>144.80000000000001</v>
      </c>
    </row>
    <row r="82" spans="1:2" x14ac:dyDescent="0.4">
      <c r="A82" s="5" t="s">
        <v>118</v>
      </c>
      <c r="B82" s="5">
        <v>914.2</v>
      </c>
    </row>
    <row r="83" spans="1:2" x14ac:dyDescent="0.4">
      <c r="A83" t="s">
        <v>119</v>
      </c>
      <c r="B83">
        <v>241</v>
      </c>
    </row>
    <row r="84" spans="1:2" x14ac:dyDescent="0.4">
      <c r="A84" t="s">
        <v>120</v>
      </c>
      <c r="B84">
        <v>145.4</v>
      </c>
    </row>
    <row r="85" spans="1:2" x14ac:dyDescent="0.4">
      <c r="A85" t="s">
        <v>121</v>
      </c>
      <c r="B85">
        <v>95.6</v>
      </c>
    </row>
    <row r="86" spans="1:2" x14ac:dyDescent="0.4">
      <c r="A86" t="s">
        <v>122</v>
      </c>
      <c r="B86">
        <v>673.2</v>
      </c>
    </row>
    <row r="87" spans="1:2" x14ac:dyDescent="0.4">
      <c r="A87" t="s">
        <v>123</v>
      </c>
      <c r="B87">
        <v>185</v>
      </c>
    </row>
    <row r="88" spans="1:2" x14ac:dyDescent="0.4">
      <c r="A88" t="s">
        <v>124</v>
      </c>
      <c r="B88">
        <v>488.2</v>
      </c>
    </row>
    <row r="89" spans="1:2" x14ac:dyDescent="0.4">
      <c r="A89" s="5" t="s">
        <v>125</v>
      </c>
      <c r="B89" s="5">
        <v>454.4</v>
      </c>
    </row>
    <row r="90" spans="1:2" x14ac:dyDescent="0.4">
      <c r="A90" s="5" t="s">
        <v>8</v>
      </c>
      <c r="B90" s="5">
        <v>2621.8</v>
      </c>
    </row>
    <row r="91" spans="1:2" x14ac:dyDescent="0.4">
      <c r="A91" t="s">
        <v>126</v>
      </c>
      <c r="B91">
        <v>811.5</v>
      </c>
    </row>
    <row r="92" spans="1:2" x14ac:dyDescent="0.4">
      <c r="A92" t="s">
        <v>127</v>
      </c>
      <c r="B92">
        <v>749.4</v>
      </c>
    </row>
    <row r="93" spans="1:2" x14ac:dyDescent="0.4">
      <c r="A93" t="s">
        <v>128</v>
      </c>
      <c r="B93">
        <v>430.9</v>
      </c>
    </row>
    <row r="94" spans="1:2" x14ac:dyDescent="0.4">
      <c r="A94" t="s">
        <v>129</v>
      </c>
      <c r="B94">
        <v>318.5</v>
      </c>
    </row>
    <row r="95" spans="1:2" x14ac:dyDescent="0.4">
      <c r="A95" t="s">
        <v>130</v>
      </c>
      <c r="B95">
        <v>62</v>
      </c>
    </row>
    <row r="96" spans="1:2" x14ac:dyDescent="0.4">
      <c r="A96" t="s">
        <v>131</v>
      </c>
      <c r="B96">
        <v>1810.3</v>
      </c>
    </row>
    <row r="97" spans="1:2" x14ac:dyDescent="0.4">
      <c r="A97" t="s">
        <v>127</v>
      </c>
      <c r="B97">
        <v>1656.1</v>
      </c>
    </row>
    <row r="98" spans="1:2" x14ac:dyDescent="0.4">
      <c r="A98" t="s">
        <v>130</v>
      </c>
      <c r="B98">
        <v>154.30000000000001</v>
      </c>
    </row>
    <row r="99" spans="1:2" x14ac:dyDescent="0.4">
      <c r="A99" t="s">
        <v>132</v>
      </c>
      <c r="B99" t="s">
        <v>38</v>
      </c>
    </row>
    <row r="100" spans="1:2" x14ac:dyDescent="0.4">
      <c r="A100" t="s">
        <v>133</v>
      </c>
      <c r="B100">
        <v>3732.8</v>
      </c>
    </row>
    <row r="101" spans="1:2" x14ac:dyDescent="0.4">
      <c r="A101" t="s">
        <v>134</v>
      </c>
      <c r="B101">
        <v>15018</v>
      </c>
    </row>
    <row r="102" spans="1:2" x14ac:dyDescent="0.4">
      <c r="A102" t="s">
        <v>135</v>
      </c>
      <c r="B102">
        <v>1515.3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A245-4B72-4F35-B38E-A24925BA9391}">
  <dimension ref="A1:CS81"/>
  <sheetViews>
    <sheetView workbookViewId="0"/>
  </sheetViews>
  <sheetFormatPr defaultRowHeight="14.6" x14ac:dyDescent="0.4"/>
  <cols>
    <col min="1" max="1" width="5.69140625" customWidth="1"/>
    <col min="2" max="2" width="50.69140625" customWidth="1"/>
    <col min="3" max="3" width="10.69140625" customWidth="1"/>
    <col min="82" max="82" width="9.23046875" style="5"/>
    <col min="83" max="94" width="0" hidden="1" customWidth="1"/>
  </cols>
  <sheetData>
    <row r="1" spans="1:97" x14ac:dyDescent="0.4">
      <c r="A1" t="s">
        <v>142</v>
      </c>
    </row>
    <row r="2" spans="1:97" x14ac:dyDescent="0.4">
      <c r="A2" t="s">
        <v>143</v>
      </c>
    </row>
    <row r="3" spans="1:97" x14ac:dyDescent="0.4">
      <c r="A3" t="s">
        <v>144</v>
      </c>
    </row>
    <row r="4" spans="1:97" x14ac:dyDescent="0.4">
      <c r="A4" t="s">
        <v>145</v>
      </c>
    </row>
    <row r="6" spans="1:97" x14ac:dyDescent="0.4">
      <c r="B6" t="s">
        <v>146</v>
      </c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161</v>
      </c>
      <c r="R6" t="s">
        <v>162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  <c r="AB6" t="s">
        <v>172</v>
      </c>
      <c r="AC6" t="s">
        <v>173</v>
      </c>
      <c r="AD6" t="s">
        <v>174</v>
      </c>
      <c r="AE6" t="s">
        <v>175</v>
      </c>
      <c r="AF6" t="s">
        <v>176</v>
      </c>
      <c r="AG6" t="s">
        <v>177</v>
      </c>
      <c r="AH6" t="s">
        <v>178</v>
      </c>
      <c r="AI6" t="s">
        <v>179</v>
      </c>
      <c r="AJ6" t="s">
        <v>180</v>
      </c>
      <c r="AK6" t="s">
        <v>181</v>
      </c>
      <c r="AL6" t="s">
        <v>182</v>
      </c>
      <c r="AM6" t="s">
        <v>183</v>
      </c>
      <c r="AN6" t="s">
        <v>184</v>
      </c>
      <c r="AO6" t="s">
        <v>185</v>
      </c>
      <c r="AP6" t="s">
        <v>186</v>
      </c>
      <c r="AQ6" t="s">
        <v>187</v>
      </c>
      <c r="AR6" t="s">
        <v>188</v>
      </c>
      <c r="AS6" t="s">
        <v>189</v>
      </c>
      <c r="AT6" t="s">
        <v>190</v>
      </c>
      <c r="AU6" t="s">
        <v>191</v>
      </c>
      <c r="AV6" t="s">
        <v>192</v>
      </c>
      <c r="AW6" t="s">
        <v>193</v>
      </c>
      <c r="AX6" t="s">
        <v>194</v>
      </c>
      <c r="AY6" t="s">
        <v>195</v>
      </c>
      <c r="AZ6" t="s">
        <v>196</v>
      </c>
      <c r="BA6" t="s">
        <v>197</v>
      </c>
      <c r="BB6" t="s">
        <v>198</v>
      </c>
      <c r="BC6" t="s">
        <v>199</v>
      </c>
      <c r="BD6" t="s">
        <v>200</v>
      </c>
      <c r="BE6" t="s">
        <v>201</v>
      </c>
      <c r="BF6" t="s">
        <v>202</v>
      </c>
      <c r="BG6" t="s">
        <v>203</v>
      </c>
      <c r="BH6" t="s">
        <v>204</v>
      </c>
      <c r="BI6" t="s">
        <v>205</v>
      </c>
      <c r="BJ6" t="s">
        <v>206</v>
      </c>
      <c r="BK6" t="s">
        <v>207</v>
      </c>
      <c r="BL6" t="s">
        <v>208</v>
      </c>
      <c r="BM6" t="s">
        <v>209</v>
      </c>
      <c r="BN6" t="s">
        <v>210</v>
      </c>
      <c r="BO6" t="s">
        <v>211</v>
      </c>
      <c r="BP6" t="s">
        <v>212</v>
      </c>
      <c r="BQ6" t="s">
        <v>213</v>
      </c>
      <c r="BR6" t="s">
        <v>214</v>
      </c>
      <c r="BS6" t="s">
        <v>215</v>
      </c>
      <c r="BT6" t="s">
        <v>216</v>
      </c>
      <c r="BU6" t="s">
        <v>217</v>
      </c>
      <c r="BV6" t="s">
        <v>218</v>
      </c>
      <c r="BW6" t="s">
        <v>219</v>
      </c>
      <c r="BX6" t="s">
        <v>220</v>
      </c>
      <c r="BY6" t="s">
        <v>221</v>
      </c>
      <c r="BZ6" t="s">
        <v>222</v>
      </c>
      <c r="CA6" t="s">
        <v>223</v>
      </c>
      <c r="CB6" t="s">
        <v>224</v>
      </c>
      <c r="CC6" t="s">
        <v>225</v>
      </c>
      <c r="CD6" s="5" t="s">
        <v>226</v>
      </c>
      <c r="CE6" t="s">
        <v>227</v>
      </c>
      <c r="CF6" t="s">
        <v>228</v>
      </c>
      <c r="CG6" t="s">
        <v>229</v>
      </c>
      <c r="CH6" t="s">
        <v>230</v>
      </c>
      <c r="CI6" t="s">
        <v>231</v>
      </c>
      <c r="CJ6" t="s">
        <v>232</v>
      </c>
      <c r="CK6" t="s">
        <v>233</v>
      </c>
      <c r="CL6" t="s">
        <v>234</v>
      </c>
      <c r="CM6" t="s">
        <v>235</v>
      </c>
      <c r="CN6" t="s">
        <v>236</v>
      </c>
      <c r="CO6" t="s">
        <v>237</v>
      </c>
      <c r="CP6" t="s">
        <v>238</v>
      </c>
      <c r="CQ6" t="s">
        <v>239</v>
      </c>
    </row>
    <row r="7" spans="1:97" x14ac:dyDescent="0.4">
      <c r="A7" t="s">
        <v>240</v>
      </c>
      <c r="B7" t="s">
        <v>241</v>
      </c>
      <c r="C7" t="s">
        <v>242</v>
      </c>
      <c r="D7" t="s">
        <v>243</v>
      </c>
      <c r="E7" t="s">
        <v>244</v>
      </c>
      <c r="F7" t="s">
        <v>245</v>
      </c>
      <c r="G7" t="s">
        <v>246</v>
      </c>
      <c r="H7" t="s">
        <v>1</v>
      </c>
      <c r="I7" t="s">
        <v>2</v>
      </c>
      <c r="J7" t="s">
        <v>247</v>
      </c>
      <c r="K7" t="s">
        <v>248</v>
      </c>
      <c r="L7" t="s">
        <v>249</v>
      </c>
      <c r="M7" t="s">
        <v>250</v>
      </c>
      <c r="N7" t="s">
        <v>251</v>
      </c>
      <c r="O7" t="s">
        <v>252</v>
      </c>
      <c r="P7" t="s">
        <v>253</v>
      </c>
      <c r="Q7" t="s">
        <v>254</v>
      </c>
      <c r="R7" t="s">
        <v>255</v>
      </c>
      <c r="S7" t="s">
        <v>256</v>
      </c>
      <c r="T7" t="s">
        <v>257</v>
      </c>
      <c r="U7" t="s">
        <v>258</v>
      </c>
      <c r="V7" t="s">
        <v>259</v>
      </c>
      <c r="W7" t="s">
        <v>260</v>
      </c>
      <c r="X7" t="s">
        <v>261</v>
      </c>
      <c r="Y7" t="s">
        <v>262</v>
      </c>
      <c r="Z7" t="s">
        <v>263</v>
      </c>
      <c r="AA7" t="s">
        <v>264</v>
      </c>
      <c r="AB7" t="s">
        <v>265</v>
      </c>
      <c r="AC7" t="s">
        <v>4</v>
      </c>
      <c r="AD7" t="s">
        <v>266</v>
      </c>
      <c r="AE7" t="s">
        <v>267</v>
      </c>
      <c r="AF7" t="s">
        <v>268</v>
      </c>
      <c r="AG7" t="s">
        <v>269</v>
      </c>
      <c r="AH7" t="s">
        <v>270</v>
      </c>
      <c r="AI7" t="s">
        <v>271</v>
      </c>
      <c r="AJ7" t="s">
        <v>272</v>
      </c>
      <c r="AK7" t="s">
        <v>273</v>
      </c>
      <c r="AL7" t="s">
        <v>274</v>
      </c>
      <c r="AM7" t="s">
        <v>275</v>
      </c>
      <c r="AN7" t="s">
        <v>276</v>
      </c>
      <c r="AO7" t="s">
        <v>277</v>
      </c>
      <c r="AP7" t="s">
        <v>278</v>
      </c>
      <c r="AQ7" t="s">
        <v>279</v>
      </c>
      <c r="AR7" t="s">
        <v>280</v>
      </c>
      <c r="AS7" t="s">
        <v>281</v>
      </c>
      <c r="AT7" t="s">
        <v>282</v>
      </c>
      <c r="AU7" t="s">
        <v>283</v>
      </c>
      <c r="AV7" t="s">
        <v>284</v>
      </c>
      <c r="AW7" t="s">
        <v>285</v>
      </c>
      <c r="AX7" t="s">
        <v>286</v>
      </c>
      <c r="AY7" t="s">
        <v>287</v>
      </c>
      <c r="AZ7" t="s">
        <v>288</v>
      </c>
      <c r="BA7" t="s">
        <v>289</v>
      </c>
      <c r="BB7" t="s">
        <v>290</v>
      </c>
      <c r="BC7" t="s">
        <v>291</v>
      </c>
      <c r="BD7" t="s">
        <v>5</v>
      </c>
      <c r="BE7" t="s">
        <v>292</v>
      </c>
      <c r="BF7" t="s">
        <v>293</v>
      </c>
      <c r="BG7" t="s">
        <v>6</v>
      </c>
      <c r="BH7" t="s">
        <v>294</v>
      </c>
      <c r="BI7" t="s">
        <v>295</v>
      </c>
      <c r="BJ7" t="s">
        <v>296</v>
      </c>
      <c r="BK7" t="s">
        <v>297</v>
      </c>
      <c r="BL7" t="s">
        <v>298</v>
      </c>
      <c r="BM7" t="s">
        <v>299</v>
      </c>
      <c r="BN7" t="s">
        <v>300</v>
      </c>
      <c r="BO7" t="s">
        <v>301</v>
      </c>
      <c r="BP7" t="s">
        <v>7</v>
      </c>
      <c r="BQ7" t="s">
        <v>302</v>
      </c>
      <c r="BR7" t="s">
        <v>303</v>
      </c>
      <c r="BS7" t="s">
        <v>304</v>
      </c>
      <c r="BT7" t="s">
        <v>305</v>
      </c>
      <c r="BU7" t="s">
        <v>306</v>
      </c>
      <c r="BV7" t="s">
        <v>307</v>
      </c>
      <c r="BW7" t="s">
        <v>308</v>
      </c>
      <c r="BX7" t="s">
        <v>309</v>
      </c>
      <c r="BY7" t="s">
        <v>310</v>
      </c>
      <c r="BZ7" t="s">
        <v>311</v>
      </c>
      <c r="CA7" t="s">
        <v>312</v>
      </c>
      <c r="CB7" t="s">
        <v>313</v>
      </c>
      <c r="CC7" t="s">
        <v>314</v>
      </c>
      <c r="CD7" s="5" t="s">
        <v>315</v>
      </c>
      <c r="CE7" t="s">
        <v>316</v>
      </c>
      <c r="CF7" t="s">
        <v>317</v>
      </c>
      <c r="CG7" t="s">
        <v>318</v>
      </c>
      <c r="CH7" t="s">
        <v>319</v>
      </c>
      <c r="CI7" t="s">
        <v>320</v>
      </c>
      <c r="CJ7" t="s">
        <v>321</v>
      </c>
      <c r="CK7" t="s">
        <v>322</v>
      </c>
      <c r="CL7" t="s">
        <v>323</v>
      </c>
      <c r="CM7" t="s">
        <v>324</v>
      </c>
      <c r="CN7" t="s">
        <v>325</v>
      </c>
      <c r="CO7" t="s">
        <v>326</v>
      </c>
      <c r="CP7" t="s">
        <v>327</v>
      </c>
      <c r="CQ7" t="s">
        <v>328</v>
      </c>
      <c r="CR7" t="s">
        <v>329</v>
      </c>
      <c r="CS7" t="s">
        <v>330</v>
      </c>
    </row>
    <row r="8" spans="1:97" x14ac:dyDescent="0.4">
      <c r="A8" t="s">
        <v>147</v>
      </c>
      <c r="B8" t="s">
        <v>242</v>
      </c>
      <c r="C8" s="10">
        <v>1565</v>
      </c>
      <c r="D8" s="10">
        <v>102</v>
      </c>
      <c r="E8" s="10" t="s">
        <v>331</v>
      </c>
      <c r="F8" s="10">
        <v>0</v>
      </c>
      <c r="G8" s="10">
        <v>0</v>
      </c>
      <c r="H8" s="10" t="s">
        <v>331</v>
      </c>
      <c r="I8" s="10">
        <v>78</v>
      </c>
      <c r="J8" s="10" t="s">
        <v>331</v>
      </c>
      <c r="K8" s="10" t="s">
        <v>331</v>
      </c>
      <c r="L8" s="10" t="s">
        <v>331</v>
      </c>
      <c r="M8" s="10" t="s">
        <v>331</v>
      </c>
      <c r="N8" s="10" t="s">
        <v>331</v>
      </c>
      <c r="O8" s="10" t="s">
        <v>331</v>
      </c>
      <c r="P8" s="10" t="s">
        <v>331</v>
      </c>
      <c r="Q8" s="10" t="s">
        <v>331</v>
      </c>
      <c r="R8" s="10" t="s">
        <v>331</v>
      </c>
      <c r="S8" s="10" t="s">
        <v>331</v>
      </c>
      <c r="T8" s="10">
        <v>16</v>
      </c>
      <c r="U8" s="10">
        <v>15541</v>
      </c>
      <c r="V8" s="10">
        <v>8</v>
      </c>
      <c r="W8" s="10" t="s">
        <v>331</v>
      </c>
      <c r="X8" s="10" t="s">
        <v>331</v>
      </c>
      <c r="Y8" s="10" t="s">
        <v>331</v>
      </c>
      <c r="Z8" s="10" t="s">
        <v>331</v>
      </c>
      <c r="AA8" s="10">
        <v>269</v>
      </c>
      <c r="AB8" s="10" t="s">
        <v>331</v>
      </c>
      <c r="AC8" s="10">
        <v>19</v>
      </c>
      <c r="AD8" s="10">
        <v>46</v>
      </c>
      <c r="AE8" s="10">
        <v>34</v>
      </c>
      <c r="AF8" s="10">
        <v>6</v>
      </c>
      <c r="AG8" s="10">
        <v>36</v>
      </c>
      <c r="AH8" s="10" t="s">
        <v>331</v>
      </c>
      <c r="AI8" s="10" t="s">
        <v>331</v>
      </c>
      <c r="AJ8" s="10" t="s">
        <v>331</v>
      </c>
      <c r="AK8" s="10" t="s">
        <v>331</v>
      </c>
      <c r="AL8" s="10" t="s">
        <v>331</v>
      </c>
      <c r="AM8" s="10" t="s">
        <v>331</v>
      </c>
      <c r="AN8" s="10">
        <v>36</v>
      </c>
      <c r="AO8" s="10" t="s">
        <v>331</v>
      </c>
      <c r="AP8" s="10" t="s">
        <v>331</v>
      </c>
      <c r="AQ8" s="10" t="s">
        <v>331</v>
      </c>
      <c r="AR8" s="10" t="s">
        <v>331</v>
      </c>
      <c r="AS8" s="10" t="s">
        <v>331</v>
      </c>
      <c r="AT8" s="10">
        <v>0</v>
      </c>
      <c r="AU8" s="10" t="s">
        <v>331</v>
      </c>
      <c r="AV8" s="10" t="s">
        <v>331</v>
      </c>
      <c r="AW8" s="10" t="s">
        <v>331</v>
      </c>
      <c r="AX8" s="10">
        <v>0</v>
      </c>
      <c r="AY8" s="10">
        <v>0</v>
      </c>
      <c r="AZ8" s="10" t="s">
        <v>331</v>
      </c>
      <c r="BA8" s="10">
        <v>0</v>
      </c>
      <c r="BB8" s="10">
        <v>0</v>
      </c>
      <c r="BC8" s="10">
        <v>125</v>
      </c>
      <c r="BD8" s="10">
        <v>1</v>
      </c>
      <c r="BE8" s="10">
        <v>120</v>
      </c>
      <c r="BF8" s="10" t="s">
        <v>331</v>
      </c>
      <c r="BG8" s="10">
        <v>29</v>
      </c>
      <c r="BH8" s="10" t="s">
        <v>331</v>
      </c>
      <c r="BI8" s="10" t="s">
        <v>331</v>
      </c>
      <c r="BJ8" s="10" t="s">
        <v>331</v>
      </c>
      <c r="BK8" s="10" t="s">
        <v>331</v>
      </c>
      <c r="BL8" s="10" t="s">
        <v>331</v>
      </c>
      <c r="BM8" s="10">
        <v>182</v>
      </c>
      <c r="BN8" s="10">
        <v>7</v>
      </c>
      <c r="BO8" s="10">
        <v>1385</v>
      </c>
      <c r="BP8" s="10">
        <v>7</v>
      </c>
      <c r="BQ8" s="10">
        <v>3</v>
      </c>
      <c r="BR8" s="10">
        <v>45</v>
      </c>
      <c r="BS8" s="10" t="s">
        <v>331</v>
      </c>
      <c r="BT8" s="10">
        <v>302</v>
      </c>
      <c r="BU8" s="10" t="s">
        <v>331</v>
      </c>
      <c r="BV8" s="10">
        <v>19963</v>
      </c>
      <c r="BW8" s="10">
        <v>23238</v>
      </c>
      <c r="BX8" s="10" t="s">
        <v>331</v>
      </c>
      <c r="BY8" s="10" t="s">
        <v>331</v>
      </c>
      <c r="BZ8" s="10" t="s">
        <v>331</v>
      </c>
      <c r="CA8" s="10" t="s">
        <v>331</v>
      </c>
      <c r="CB8" s="10">
        <v>105</v>
      </c>
      <c r="CC8" s="10" t="s">
        <v>331</v>
      </c>
      <c r="CD8" s="11">
        <v>-43306</v>
      </c>
      <c r="CE8" s="10" t="s">
        <v>331</v>
      </c>
      <c r="CF8" s="10" t="s">
        <v>331</v>
      </c>
      <c r="CG8" s="10" t="s">
        <v>331</v>
      </c>
      <c r="CH8" s="10" t="s">
        <v>331</v>
      </c>
      <c r="CI8" s="10" t="s">
        <v>331</v>
      </c>
      <c r="CJ8" s="10" t="s">
        <v>331</v>
      </c>
      <c r="CK8" s="10" t="s">
        <v>331</v>
      </c>
      <c r="CL8" s="10" t="s">
        <v>331</v>
      </c>
      <c r="CM8" s="10" t="s">
        <v>331</v>
      </c>
      <c r="CN8" s="10" t="s">
        <v>331</v>
      </c>
      <c r="CO8" s="10" t="s">
        <v>331</v>
      </c>
      <c r="CP8" s="10" t="s">
        <v>331</v>
      </c>
      <c r="CQ8" s="10">
        <v>-19963</v>
      </c>
      <c r="CR8" s="12">
        <f>SUM(C8:CQ8)</f>
        <v>-1</v>
      </c>
    </row>
    <row r="9" spans="1:97" x14ac:dyDescent="0.4">
      <c r="A9" t="s">
        <v>148</v>
      </c>
      <c r="B9" t="s">
        <v>243</v>
      </c>
      <c r="C9" s="10">
        <v>152</v>
      </c>
      <c r="D9" s="10">
        <v>23</v>
      </c>
      <c r="E9" s="10" t="s">
        <v>331</v>
      </c>
      <c r="F9" s="10">
        <v>1</v>
      </c>
      <c r="G9" s="10" t="s">
        <v>331</v>
      </c>
      <c r="H9" s="10" t="s">
        <v>331</v>
      </c>
      <c r="I9" s="10" t="s">
        <v>331</v>
      </c>
      <c r="J9" s="10">
        <v>110</v>
      </c>
      <c r="K9" s="10">
        <v>1</v>
      </c>
      <c r="L9" s="10" t="s">
        <v>331</v>
      </c>
      <c r="M9" s="10" t="s">
        <v>331</v>
      </c>
      <c r="N9" s="10" t="s">
        <v>331</v>
      </c>
      <c r="O9" s="10" t="s">
        <v>331</v>
      </c>
      <c r="P9" s="10" t="s">
        <v>331</v>
      </c>
      <c r="Q9" s="10" t="s">
        <v>331</v>
      </c>
      <c r="R9" s="10" t="s">
        <v>331</v>
      </c>
      <c r="S9" s="10">
        <v>28</v>
      </c>
      <c r="T9" s="10">
        <v>157</v>
      </c>
      <c r="U9" s="10">
        <v>6702</v>
      </c>
      <c r="V9" s="10" t="s">
        <v>331</v>
      </c>
      <c r="W9" s="10">
        <v>12</v>
      </c>
      <c r="X9" s="10">
        <v>51</v>
      </c>
      <c r="Y9" s="10">
        <v>31</v>
      </c>
      <c r="Z9" s="10">
        <v>15</v>
      </c>
      <c r="AA9" s="10">
        <v>301</v>
      </c>
      <c r="AB9" s="10">
        <v>1412</v>
      </c>
      <c r="AC9" s="10" t="s">
        <v>331</v>
      </c>
      <c r="AD9" s="10" t="s">
        <v>331</v>
      </c>
      <c r="AE9" s="10">
        <v>761</v>
      </c>
      <c r="AF9" s="10" t="s">
        <v>331</v>
      </c>
      <c r="AG9" s="10">
        <v>0</v>
      </c>
      <c r="AH9" s="10" t="s">
        <v>331</v>
      </c>
      <c r="AI9" s="10" t="s">
        <v>331</v>
      </c>
      <c r="AJ9" s="10" t="s">
        <v>331</v>
      </c>
      <c r="AK9" s="10" t="s">
        <v>331</v>
      </c>
      <c r="AL9" s="10" t="s">
        <v>331</v>
      </c>
      <c r="AM9" s="10" t="s">
        <v>331</v>
      </c>
      <c r="AN9" s="10">
        <v>7</v>
      </c>
      <c r="AO9" s="10" t="s">
        <v>331</v>
      </c>
      <c r="AP9" s="10" t="s">
        <v>331</v>
      </c>
      <c r="AQ9" s="10" t="s">
        <v>331</v>
      </c>
      <c r="AR9" s="10" t="s">
        <v>331</v>
      </c>
      <c r="AS9" s="10" t="s">
        <v>331</v>
      </c>
      <c r="AT9" s="10" t="s">
        <v>331</v>
      </c>
      <c r="AU9" s="10" t="s">
        <v>331</v>
      </c>
      <c r="AV9" s="10" t="s">
        <v>331</v>
      </c>
      <c r="AW9" s="10" t="s">
        <v>331</v>
      </c>
      <c r="AX9" s="10" t="s">
        <v>331</v>
      </c>
      <c r="AY9" s="10" t="s">
        <v>331</v>
      </c>
      <c r="AZ9" s="10" t="s">
        <v>331</v>
      </c>
      <c r="BA9" s="10" t="s">
        <v>331</v>
      </c>
      <c r="BB9" s="10" t="s">
        <v>331</v>
      </c>
      <c r="BC9" s="10">
        <v>32</v>
      </c>
      <c r="BD9" s="10">
        <v>1</v>
      </c>
      <c r="BE9" s="10">
        <v>2</v>
      </c>
      <c r="BF9" s="10" t="s">
        <v>331</v>
      </c>
      <c r="BG9" s="10">
        <v>70</v>
      </c>
      <c r="BH9" s="10" t="s">
        <v>331</v>
      </c>
      <c r="BI9" s="10" t="s">
        <v>331</v>
      </c>
      <c r="BJ9" s="10" t="s">
        <v>331</v>
      </c>
      <c r="BK9" s="10" t="s">
        <v>331</v>
      </c>
      <c r="BL9" s="10" t="s">
        <v>331</v>
      </c>
      <c r="BM9" s="10">
        <v>226</v>
      </c>
      <c r="BN9" s="10">
        <v>431</v>
      </c>
      <c r="BO9" s="10">
        <v>3703</v>
      </c>
      <c r="BP9" s="10">
        <v>182</v>
      </c>
      <c r="BQ9" s="10" t="s">
        <v>331</v>
      </c>
      <c r="BR9" s="10" t="s">
        <v>331</v>
      </c>
      <c r="BS9" s="10">
        <v>20</v>
      </c>
      <c r="BT9" s="10">
        <v>605</v>
      </c>
      <c r="BU9" s="10" t="s">
        <v>331</v>
      </c>
      <c r="BV9" s="10">
        <v>15036</v>
      </c>
      <c r="BW9" s="10">
        <v>2907</v>
      </c>
      <c r="BX9" s="10" t="s">
        <v>331</v>
      </c>
      <c r="BY9" s="10" t="s">
        <v>331</v>
      </c>
      <c r="BZ9" s="10" t="s">
        <v>331</v>
      </c>
      <c r="CA9" s="10" t="s">
        <v>331</v>
      </c>
      <c r="CB9" s="10">
        <v>52</v>
      </c>
      <c r="CC9" s="10" t="s">
        <v>331</v>
      </c>
      <c r="CD9" s="11">
        <v>-17995</v>
      </c>
      <c r="CE9" s="10" t="s">
        <v>331</v>
      </c>
      <c r="CF9" s="10" t="s">
        <v>331</v>
      </c>
      <c r="CG9" s="10" t="s">
        <v>331</v>
      </c>
      <c r="CH9" s="10" t="s">
        <v>331</v>
      </c>
      <c r="CI9" s="10" t="s">
        <v>331</v>
      </c>
      <c r="CJ9" s="10" t="s">
        <v>331</v>
      </c>
      <c r="CK9" s="10" t="s">
        <v>331</v>
      </c>
      <c r="CL9" s="10" t="s">
        <v>331</v>
      </c>
      <c r="CM9" s="10" t="s">
        <v>331</v>
      </c>
      <c r="CN9" s="10" t="s">
        <v>331</v>
      </c>
      <c r="CO9" s="10" t="s">
        <v>331</v>
      </c>
      <c r="CP9" s="10" t="s">
        <v>331</v>
      </c>
      <c r="CQ9" s="10">
        <v>-15036</v>
      </c>
      <c r="CR9" s="12">
        <f t="shared" ref="CR9:CR72" si="0">SUM(C9:CQ9)</f>
        <v>0</v>
      </c>
    </row>
    <row r="10" spans="1:97" x14ac:dyDescent="0.4">
      <c r="A10" t="s">
        <v>149</v>
      </c>
      <c r="B10" t="s">
        <v>244</v>
      </c>
      <c r="C10" s="10" t="s">
        <v>331</v>
      </c>
      <c r="D10" s="10" t="s">
        <v>331</v>
      </c>
      <c r="E10" s="10">
        <v>5698</v>
      </c>
      <c r="F10" s="10">
        <v>0</v>
      </c>
      <c r="G10" s="10">
        <v>0</v>
      </c>
      <c r="H10" s="10">
        <v>2271</v>
      </c>
      <c r="I10" s="10" t="s">
        <v>331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 t="s">
        <v>331</v>
      </c>
      <c r="P10" s="10" t="s">
        <v>331</v>
      </c>
      <c r="Q10" s="10">
        <v>0</v>
      </c>
      <c r="R10" s="10" t="s">
        <v>331</v>
      </c>
      <c r="S10" s="10" t="s">
        <v>331</v>
      </c>
      <c r="T10" s="10" t="s">
        <v>331</v>
      </c>
      <c r="U10" s="10">
        <v>0</v>
      </c>
      <c r="V10" s="10" t="s">
        <v>331</v>
      </c>
      <c r="W10" s="10" t="s">
        <v>331</v>
      </c>
      <c r="X10" s="10">
        <v>0</v>
      </c>
      <c r="Y10" s="10">
        <v>0</v>
      </c>
      <c r="Z10" s="10">
        <v>128233</v>
      </c>
      <c r="AA10" s="10">
        <v>545</v>
      </c>
      <c r="AB10" s="10">
        <v>0</v>
      </c>
      <c r="AC10" s="10">
        <v>1</v>
      </c>
      <c r="AD10" s="10">
        <v>0</v>
      </c>
      <c r="AE10" s="10">
        <v>0</v>
      </c>
      <c r="AF10" s="10">
        <v>0</v>
      </c>
      <c r="AG10" s="10">
        <v>1</v>
      </c>
      <c r="AH10" s="10" t="s">
        <v>331</v>
      </c>
      <c r="AI10" s="10" t="s">
        <v>331</v>
      </c>
      <c r="AJ10" s="10" t="s">
        <v>331</v>
      </c>
      <c r="AK10" s="10" t="s">
        <v>331</v>
      </c>
      <c r="AL10" s="10" t="s">
        <v>331</v>
      </c>
      <c r="AM10" s="10">
        <v>1</v>
      </c>
      <c r="AN10" s="10" t="s">
        <v>331</v>
      </c>
      <c r="AO10" s="10">
        <v>0</v>
      </c>
      <c r="AP10" s="10">
        <v>0</v>
      </c>
      <c r="AQ10" s="10">
        <v>0</v>
      </c>
      <c r="AR10" s="10">
        <v>0</v>
      </c>
      <c r="AS10" s="10" t="s">
        <v>331</v>
      </c>
      <c r="AT10" s="10" t="s">
        <v>331</v>
      </c>
      <c r="AU10" s="10" t="s">
        <v>331</v>
      </c>
      <c r="AV10" s="10" t="s">
        <v>331</v>
      </c>
      <c r="AW10" s="10" t="s">
        <v>331</v>
      </c>
      <c r="AX10" s="10" t="s">
        <v>331</v>
      </c>
      <c r="AY10" s="10" t="s">
        <v>331</v>
      </c>
      <c r="AZ10" s="10" t="s">
        <v>331</v>
      </c>
      <c r="BA10" s="10" t="s">
        <v>331</v>
      </c>
      <c r="BB10" s="10">
        <v>0</v>
      </c>
      <c r="BC10" s="10">
        <v>0</v>
      </c>
      <c r="BD10" s="10">
        <v>1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1</v>
      </c>
      <c r="BO10" s="10">
        <v>2</v>
      </c>
      <c r="BP10" s="10">
        <v>0</v>
      </c>
      <c r="BQ10" s="10" t="s">
        <v>331</v>
      </c>
      <c r="BR10" s="10" t="s">
        <v>331</v>
      </c>
      <c r="BS10" s="10">
        <v>74</v>
      </c>
      <c r="BT10" s="10" t="s">
        <v>331</v>
      </c>
      <c r="BU10" s="10">
        <v>1548</v>
      </c>
      <c r="BV10" s="10">
        <v>138378</v>
      </c>
      <c r="BW10" s="10" t="s">
        <v>331</v>
      </c>
      <c r="BX10" s="10" t="s">
        <v>331</v>
      </c>
      <c r="BY10" s="10" t="s">
        <v>331</v>
      </c>
      <c r="BZ10" s="10" t="s">
        <v>331</v>
      </c>
      <c r="CA10" s="10" t="s">
        <v>331</v>
      </c>
      <c r="CB10" s="10">
        <v>386</v>
      </c>
      <c r="CC10" s="10" t="s">
        <v>331</v>
      </c>
      <c r="CD10" s="11">
        <v>-138764</v>
      </c>
      <c r="CE10" s="10" t="s">
        <v>331</v>
      </c>
      <c r="CF10" s="10" t="s">
        <v>331</v>
      </c>
      <c r="CG10" s="10" t="s">
        <v>331</v>
      </c>
      <c r="CH10" s="10" t="s">
        <v>331</v>
      </c>
      <c r="CI10" s="10" t="s">
        <v>331</v>
      </c>
      <c r="CJ10" s="10" t="s">
        <v>331</v>
      </c>
      <c r="CK10" s="10" t="s">
        <v>331</v>
      </c>
      <c r="CL10" s="10" t="s">
        <v>331</v>
      </c>
      <c r="CM10" s="10" t="s">
        <v>331</v>
      </c>
      <c r="CN10" s="10" t="s">
        <v>331</v>
      </c>
      <c r="CO10" s="10" t="s">
        <v>331</v>
      </c>
      <c r="CP10" s="10" t="s">
        <v>331</v>
      </c>
      <c r="CQ10" s="10">
        <v>-138378</v>
      </c>
      <c r="CR10" s="12">
        <f t="shared" si="0"/>
        <v>-2</v>
      </c>
    </row>
    <row r="11" spans="1:97" x14ac:dyDescent="0.4">
      <c r="A11" t="s">
        <v>150</v>
      </c>
      <c r="B11" t="s">
        <v>245</v>
      </c>
      <c r="C11" s="10">
        <v>95</v>
      </c>
      <c r="D11" s="10">
        <v>0</v>
      </c>
      <c r="E11" s="10">
        <v>2</v>
      </c>
      <c r="F11" s="10">
        <v>188</v>
      </c>
      <c r="G11" s="10">
        <v>2</v>
      </c>
      <c r="H11" s="10">
        <v>202</v>
      </c>
      <c r="I11" s="10">
        <v>687</v>
      </c>
      <c r="J11" s="10">
        <v>0</v>
      </c>
      <c r="K11" s="10">
        <v>436</v>
      </c>
      <c r="L11" s="10">
        <v>1397</v>
      </c>
      <c r="M11" s="10">
        <v>75</v>
      </c>
      <c r="N11" s="10">
        <v>25</v>
      </c>
      <c r="O11" s="10">
        <v>0</v>
      </c>
      <c r="P11" s="10">
        <v>48</v>
      </c>
      <c r="Q11" s="10">
        <v>27</v>
      </c>
      <c r="R11" s="10">
        <v>19</v>
      </c>
      <c r="S11" s="10">
        <v>0</v>
      </c>
      <c r="T11" s="10">
        <v>76</v>
      </c>
      <c r="U11" s="10">
        <v>151</v>
      </c>
      <c r="V11" s="10">
        <v>1</v>
      </c>
      <c r="W11" s="10" t="s">
        <v>331</v>
      </c>
      <c r="X11" s="10">
        <v>24</v>
      </c>
      <c r="Y11" s="10" t="s">
        <v>331</v>
      </c>
      <c r="Z11" s="10">
        <v>51</v>
      </c>
      <c r="AA11" s="10">
        <v>1056</v>
      </c>
      <c r="AB11" s="10">
        <v>1</v>
      </c>
      <c r="AC11" s="10">
        <v>5</v>
      </c>
      <c r="AD11" s="10" t="s">
        <v>331</v>
      </c>
      <c r="AE11" s="10" t="s">
        <v>331</v>
      </c>
      <c r="AF11" s="10" t="s">
        <v>331</v>
      </c>
      <c r="AG11" s="10">
        <v>2</v>
      </c>
      <c r="AH11" s="10" t="s">
        <v>331</v>
      </c>
      <c r="AI11" s="10">
        <v>2</v>
      </c>
      <c r="AJ11" s="10">
        <v>0</v>
      </c>
      <c r="AK11" s="10">
        <v>0</v>
      </c>
      <c r="AL11" s="10">
        <v>0</v>
      </c>
      <c r="AM11" s="10" t="s">
        <v>331</v>
      </c>
      <c r="AN11" s="10">
        <v>0</v>
      </c>
      <c r="AO11" s="10">
        <v>0</v>
      </c>
      <c r="AP11" s="10">
        <v>0</v>
      </c>
      <c r="AQ11" s="10">
        <v>0</v>
      </c>
      <c r="AR11" s="10">
        <v>2</v>
      </c>
      <c r="AS11" s="10">
        <v>9</v>
      </c>
      <c r="AT11" s="10" t="s">
        <v>331</v>
      </c>
      <c r="AU11" s="10" t="s">
        <v>331</v>
      </c>
      <c r="AV11" s="10" t="s">
        <v>331</v>
      </c>
      <c r="AW11" s="10" t="s">
        <v>331</v>
      </c>
      <c r="AX11" s="10">
        <v>0</v>
      </c>
      <c r="AY11" s="10" t="s">
        <v>331</v>
      </c>
      <c r="AZ11" s="10" t="s">
        <v>331</v>
      </c>
      <c r="BA11" s="10" t="s">
        <v>331</v>
      </c>
      <c r="BB11" s="10" t="s">
        <v>331</v>
      </c>
      <c r="BC11" s="10">
        <v>167</v>
      </c>
      <c r="BD11" s="10">
        <v>2</v>
      </c>
      <c r="BE11" s="10">
        <v>9</v>
      </c>
      <c r="BF11" s="10">
        <v>1</v>
      </c>
      <c r="BG11" s="10">
        <v>6</v>
      </c>
      <c r="BH11" s="10" t="s">
        <v>331</v>
      </c>
      <c r="BI11" s="10">
        <v>1</v>
      </c>
      <c r="BJ11" s="10">
        <v>1</v>
      </c>
      <c r="BK11" s="10">
        <v>1</v>
      </c>
      <c r="BL11" s="10">
        <v>7</v>
      </c>
      <c r="BM11" s="10">
        <v>11</v>
      </c>
      <c r="BN11" s="10">
        <v>1</v>
      </c>
      <c r="BO11" s="10">
        <v>6</v>
      </c>
      <c r="BP11" s="10">
        <v>16</v>
      </c>
      <c r="BQ11" s="10" t="s">
        <v>331</v>
      </c>
      <c r="BR11" s="10">
        <v>15</v>
      </c>
      <c r="BS11" s="10" t="s">
        <v>331</v>
      </c>
      <c r="BT11" s="10">
        <v>759</v>
      </c>
      <c r="BU11" s="10">
        <v>107</v>
      </c>
      <c r="BV11" s="10">
        <v>5694</v>
      </c>
      <c r="BW11" s="10">
        <v>14</v>
      </c>
      <c r="BX11" s="10">
        <v>37</v>
      </c>
      <c r="BY11" s="10" t="s">
        <v>331</v>
      </c>
      <c r="BZ11" s="10" t="s">
        <v>331</v>
      </c>
      <c r="CA11" s="10" t="s">
        <v>331</v>
      </c>
      <c r="CB11" s="10">
        <v>28</v>
      </c>
      <c r="CC11" s="10" t="s">
        <v>331</v>
      </c>
      <c r="CD11" s="11">
        <v>-5773</v>
      </c>
      <c r="CE11" s="10" t="s">
        <v>331</v>
      </c>
      <c r="CF11" s="10" t="s">
        <v>331</v>
      </c>
      <c r="CG11" s="10" t="s">
        <v>331</v>
      </c>
      <c r="CH11" s="10" t="s">
        <v>331</v>
      </c>
      <c r="CI11" s="10" t="s">
        <v>331</v>
      </c>
      <c r="CJ11" s="10" t="s">
        <v>331</v>
      </c>
      <c r="CK11" s="10" t="s">
        <v>331</v>
      </c>
      <c r="CL11" s="10" t="s">
        <v>331</v>
      </c>
      <c r="CM11" s="10" t="s">
        <v>331</v>
      </c>
      <c r="CN11" s="10" t="s">
        <v>331</v>
      </c>
      <c r="CO11" s="10" t="s">
        <v>331</v>
      </c>
      <c r="CP11" s="10" t="s">
        <v>331</v>
      </c>
      <c r="CQ11" s="10">
        <v>-5694</v>
      </c>
      <c r="CR11" s="12">
        <f t="shared" si="0"/>
        <v>-1</v>
      </c>
    </row>
    <row r="12" spans="1:97" x14ac:dyDescent="0.4">
      <c r="A12" t="s">
        <v>151</v>
      </c>
      <c r="B12" t="s">
        <v>246</v>
      </c>
      <c r="C12" s="10" t="s">
        <v>331</v>
      </c>
      <c r="D12" s="10" t="s">
        <v>331</v>
      </c>
      <c r="E12" s="10">
        <v>95</v>
      </c>
      <c r="F12" s="10">
        <v>15</v>
      </c>
      <c r="G12" s="10">
        <v>11</v>
      </c>
      <c r="H12" s="10" t="s">
        <v>331</v>
      </c>
      <c r="I12" s="10" t="s">
        <v>331</v>
      </c>
      <c r="J12" s="10" t="s">
        <v>331</v>
      </c>
      <c r="K12" s="10" t="s">
        <v>331</v>
      </c>
      <c r="L12" s="10" t="s">
        <v>331</v>
      </c>
      <c r="M12" s="10" t="s">
        <v>331</v>
      </c>
      <c r="N12" s="10" t="s">
        <v>331</v>
      </c>
      <c r="O12" s="10" t="s">
        <v>331</v>
      </c>
      <c r="P12" s="10" t="s">
        <v>331</v>
      </c>
      <c r="Q12" s="10" t="s">
        <v>331</v>
      </c>
      <c r="R12" s="10" t="s">
        <v>331</v>
      </c>
      <c r="S12" s="10" t="s">
        <v>331</v>
      </c>
      <c r="T12" s="10" t="s">
        <v>331</v>
      </c>
      <c r="U12" s="10" t="s">
        <v>331</v>
      </c>
      <c r="V12" s="10" t="s">
        <v>331</v>
      </c>
      <c r="W12" s="10" t="s">
        <v>331</v>
      </c>
      <c r="X12" s="10" t="s">
        <v>331</v>
      </c>
      <c r="Y12" s="10" t="s">
        <v>331</v>
      </c>
      <c r="Z12" s="10" t="s">
        <v>331</v>
      </c>
      <c r="AA12" s="10" t="s">
        <v>331</v>
      </c>
      <c r="AB12" s="10" t="s">
        <v>331</v>
      </c>
      <c r="AC12" s="10" t="s">
        <v>331</v>
      </c>
      <c r="AD12" s="10" t="s">
        <v>331</v>
      </c>
      <c r="AE12" s="10" t="s">
        <v>331</v>
      </c>
      <c r="AF12" s="10" t="s">
        <v>331</v>
      </c>
      <c r="AG12" s="10" t="s">
        <v>331</v>
      </c>
      <c r="AH12" s="10" t="s">
        <v>331</v>
      </c>
      <c r="AI12" s="10" t="s">
        <v>331</v>
      </c>
      <c r="AJ12" s="10" t="s">
        <v>331</v>
      </c>
      <c r="AK12" s="10" t="s">
        <v>331</v>
      </c>
      <c r="AL12" s="10" t="s">
        <v>331</v>
      </c>
      <c r="AM12" s="10" t="s">
        <v>331</v>
      </c>
      <c r="AN12" s="10" t="s">
        <v>331</v>
      </c>
      <c r="AO12" s="10" t="s">
        <v>331</v>
      </c>
      <c r="AP12" s="10" t="s">
        <v>331</v>
      </c>
      <c r="AQ12" s="10" t="s">
        <v>331</v>
      </c>
      <c r="AR12" s="10" t="s">
        <v>331</v>
      </c>
      <c r="AS12" s="10" t="s">
        <v>331</v>
      </c>
      <c r="AT12" s="10" t="s">
        <v>331</v>
      </c>
      <c r="AU12" s="10" t="s">
        <v>331</v>
      </c>
      <c r="AV12" s="10" t="s">
        <v>331</v>
      </c>
      <c r="AW12" s="10" t="s">
        <v>331</v>
      </c>
      <c r="AX12" s="10" t="s">
        <v>331</v>
      </c>
      <c r="AY12" s="10" t="s">
        <v>331</v>
      </c>
      <c r="AZ12" s="10" t="s">
        <v>331</v>
      </c>
      <c r="BA12" s="10" t="s">
        <v>331</v>
      </c>
      <c r="BB12" s="10" t="s">
        <v>331</v>
      </c>
      <c r="BC12" s="10">
        <v>0</v>
      </c>
      <c r="BD12" s="10">
        <v>0</v>
      </c>
      <c r="BE12" s="10" t="s">
        <v>331</v>
      </c>
      <c r="BF12" s="10" t="s">
        <v>331</v>
      </c>
      <c r="BG12" s="10" t="s">
        <v>331</v>
      </c>
      <c r="BH12" s="10" t="s">
        <v>331</v>
      </c>
      <c r="BI12" s="10" t="s">
        <v>331</v>
      </c>
      <c r="BJ12" s="10" t="s">
        <v>331</v>
      </c>
      <c r="BK12" s="10" t="s">
        <v>331</v>
      </c>
      <c r="BL12" s="10" t="s">
        <v>331</v>
      </c>
      <c r="BM12" s="10" t="s">
        <v>331</v>
      </c>
      <c r="BN12" s="10" t="s">
        <v>331</v>
      </c>
      <c r="BO12" s="10" t="s">
        <v>331</v>
      </c>
      <c r="BP12" s="10" t="s">
        <v>331</v>
      </c>
      <c r="BQ12" s="10" t="s">
        <v>331</v>
      </c>
      <c r="BR12" s="10" t="s">
        <v>331</v>
      </c>
      <c r="BS12" s="10" t="s">
        <v>331</v>
      </c>
      <c r="BT12" s="10" t="s">
        <v>331</v>
      </c>
      <c r="BU12" s="10" t="s">
        <v>331</v>
      </c>
      <c r="BV12" s="10">
        <v>121</v>
      </c>
      <c r="BW12" s="10" t="s">
        <v>331</v>
      </c>
      <c r="BX12" s="10">
        <v>30</v>
      </c>
      <c r="BY12" s="10" t="s">
        <v>331</v>
      </c>
      <c r="BZ12" s="10" t="s">
        <v>331</v>
      </c>
      <c r="CA12" s="10">
        <v>553</v>
      </c>
      <c r="CB12" s="10" t="s">
        <v>331</v>
      </c>
      <c r="CC12" s="10" t="s">
        <v>331</v>
      </c>
      <c r="CD12" s="11">
        <v>-703</v>
      </c>
      <c r="CE12" s="10" t="s">
        <v>331</v>
      </c>
      <c r="CF12" s="10" t="s">
        <v>331</v>
      </c>
      <c r="CG12" s="10" t="s">
        <v>331</v>
      </c>
      <c r="CH12" s="10" t="s">
        <v>331</v>
      </c>
      <c r="CI12" s="10" t="s">
        <v>331</v>
      </c>
      <c r="CJ12" s="10" t="s">
        <v>331</v>
      </c>
      <c r="CK12" s="10" t="s">
        <v>331</v>
      </c>
      <c r="CL12" s="10" t="s">
        <v>331</v>
      </c>
      <c r="CM12" s="10" t="s">
        <v>331</v>
      </c>
      <c r="CN12" s="10" t="s">
        <v>331</v>
      </c>
      <c r="CO12" s="10" t="s">
        <v>331</v>
      </c>
      <c r="CP12" s="10" t="s">
        <v>331</v>
      </c>
      <c r="CQ12" s="10">
        <v>-121</v>
      </c>
      <c r="CR12" s="12">
        <f t="shared" si="0"/>
        <v>1</v>
      </c>
    </row>
    <row r="13" spans="1:97" x14ac:dyDescent="0.4">
      <c r="A13" t="s">
        <v>152</v>
      </c>
      <c r="B13" t="s">
        <v>1</v>
      </c>
      <c r="C13" s="10">
        <v>8</v>
      </c>
      <c r="D13" s="10">
        <v>0</v>
      </c>
      <c r="E13" s="10">
        <v>13</v>
      </c>
      <c r="F13" s="10">
        <v>10</v>
      </c>
      <c r="G13" s="10">
        <v>0</v>
      </c>
      <c r="H13" s="10">
        <v>81</v>
      </c>
      <c r="I13" s="10">
        <v>31</v>
      </c>
      <c r="J13" s="10">
        <v>4</v>
      </c>
      <c r="K13" s="10">
        <v>7</v>
      </c>
      <c r="L13" s="10">
        <v>16</v>
      </c>
      <c r="M13" s="10">
        <v>11</v>
      </c>
      <c r="N13" s="10">
        <v>6</v>
      </c>
      <c r="O13" s="10">
        <v>2</v>
      </c>
      <c r="P13" s="10">
        <v>2</v>
      </c>
      <c r="Q13" s="10">
        <v>7</v>
      </c>
      <c r="R13" s="10">
        <v>3</v>
      </c>
      <c r="S13" s="10">
        <v>1</v>
      </c>
      <c r="T13" s="10">
        <v>2</v>
      </c>
      <c r="U13" s="10">
        <v>22</v>
      </c>
      <c r="V13" s="10">
        <v>3</v>
      </c>
      <c r="W13" s="10">
        <v>0</v>
      </c>
      <c r="X13" s="10">
        <v>11</v>
      </c>
      <c r="Y13" s="10">
        <v>3</v>
      </c>
      <c r="Z13" s="10">
        <v>16</v>
      </c>
      <c r="AA13" s="10">
        <v>31</v>
      </c>
      <c r="AB13" s="10">
        <v>14</v>
      </c>
      <c r="AC13" s="10">
        <v>77</v>
      </c>
      <c r="AD13" s="10">
        <v>18</v>
      </c>
      <c r="AE13" s="10">
        <v>40</v>
      </c>
      <c r="AF13" s="10">
        <v>23</v>
      </c>
      <c r="AG13" s="10">
        <v>79</v>
      </c>
      <c r="AH13" s="10">
        <v>1</v>
      </c>
      <c r="AI13" s="10">
        <v>0</v>
      </c>
      <c r="AJ13" s="10">
        <v>1</v>
      </c>
      <c r="AK13" s="10">
        <v>8</v>
      </c>
      <c r="AL13" s="10">
        <v>1</v>
      </c>
      <c r="AM13" s="10">
        <v>3</v>
      </c>
      <c r="AN13" s="10">
        <v>4</v>
      </c>
      <c r="AO13" s="10">
        <v>77</v>
      </c>
      <c r="AP13" s="10">
        <v>5</v>
      </c>
      <c r="AQ13" s="10">
        <v>2</v>
      </c>
      <c r="AR13" s="10">
        <v>15</v>
      </c>
      <c r="AS13" s="10">
        <v>4</v>
      </c>
      <c r="AT13" s="10">
        <v>14</v>
      </c>
      <c r="AU13" s="10">
        <v>4</v>
      </c>
      <c r="AV13" s="10">
        <v>3</v>
      </c>
      <c r="AW13" s="10">
        <v>0</v>
      </c>
      <c r="AX13" s="10">
        <v>0</v>
      </c>
      <c r="AY13" s="10">
        <v>404</v>
      </c>
      <c r="AZ13" s="10">
        <v>3</v>
      </c>
      <c r="BA13" s="10">
        <v>2</v>
      </c>
      <c r="BB13" s="10">
        <v>1</v>
      </c>
      <c r="BC13" s="10">
        <v>19</v>
      </c>
      <c r="BD13" s="10">
        <v>47</v>
      </c>
      <c r="BE13" s="10">
        <v>11</v>
      </c>
      <c r="BF13" s="10">
        <v>2</v>
      </c>
      <c r="BG13" s="10">
        <v>12</v>
      </c>
      <c r="BH13" s="10">
        <v>12</v>
      </c>
      <c r="BI13" s="10">
        <v>25</v>
      </c>
      <c r="BJ13" s="10">
        <v>9</v>
      </c>
      <c r="BK13" s="10">
        <v>4</v>
      </c>
      <c r="BL13" s="10">
        <v>3</v>
      </c>
      <c r="BM13" s="10">
        <v>9</v>
      </c>
      <c r="BN13" s="10">
        <v>26</v>
      </c>
      <c r="BO13" s="10">
        <v>95</v>
      </c>
      <c r="BP13" s="10">
        <v>18</v>
      </c>
      <c r="BQ13" s="10">
        <v>2</v>
      </c>
      <c r="BR13" s="10">
        <v>0</v>
      </c>
      <c r="BS13" s="10">
        <v>1</v>
      </c>
      <c r="BT13" s="10">
        <v>17</v>
      </c>
      <c r="BU13" s="10">
        <v>5</v>
      </c>
      <c r="BV13" s="10">
        <v>1413</v>
      </c>
      <c r="BW13" s="10">
        <v>671</v>
      </c>
      <c r="BX13" s="10" t="s">
        <v>331</v>
      </c>
      <c r="BY13" s="10" t="s">
        <v>331</v>
      </c>
      <c r="BZ13" s="10" t="s">
        <v>331</v>
      </c>
      <c r="CA13" s="10" t="s">
        <v>331</v>
      </c>
      <c r="CB13" s="10" t="s">
        <v>331</v>
      </c>
      <c r="CC13" s="10" t="s">
        <v>331</v>
      </c>
      <c r="CD13" s="11">
        <v>-2084</v>
      </c>
      <c r="CE13" s="10" t="s">
        <v>331</v>
      </c>
      <c r="CF13" s="10" t="s">
        <v>331</v>
      </c>
      <c r="CG13" s="10" t="s">
        <v>331</v>
      </c>
      <c r="CH13" s="10" t="s">
        <v>331</v>
      </c>
      <c r="CI13" s="10" t="s">
        <v>331</v>
      </c>
      <c r="CJ13" s="10" t="s">
        <v>331</v>
      </c>
      <c r="CK13" s="10" t="s">
        <v>331</v>
      </c>
      <c r="CL13" s="10" t="s">
        <v>331</v>
      </c>
      <c r="CM13" s="10" t="s">
        <v>331</v>
      </c>
      <c r="CN13" s="10" t="s">
        <v>331</v>
      </c>
      <c r="CO13" s="10" t="s">
        <v>331</v>
      </c>
      <c r="CP13" s="10" t="s">
        <v>331</v>
      </c>
      <c r="CQ13" s="10">
        <v>-1413</v>
      </c>
      <c r="CR13" s="12">
        <f t="shared" si="0"/>
        <v>-3</v>
      </c>
    </row>
    <row r="14" spans="1:97" x14ac:dyDescent="0.4">
      <c r="A14" t="s">
        <v>153</v>
      </c>
      <c r="B14" t="s">
        <v>2</v>
      </c>
      <c r="C14" s="10" t="s">
        <v>331</v>
      </c>
      <c r="D14" s="10" t="s">
        <v>331</v>
      </c>
      <c r="E14" s="10" t="s">
        <v>331</v>
      </c>
      <c r="F14" s="10" t="s">
        <v>331</v>
      </c>
      <c r="G14" s="10" t="s">
        <v>331</v>
      </c>
      <c r="H14" s="10" t="s">
        <v>331</v>
      </c>
      <c r="I14" s="10" t="s">
        <v>331</v>
      </c>
      <c r="J14" s="10" t="s">
        <v>331</v>
      </c>
      <c r="K14" s="10" t="s">
        <v>331</v>
      </c>
      <c r="L14" s="10" t="s">
        <v>331</v>
      </c>
      <c r="M14" s="10" t="s">
        <v>331</v>
      </c>
      <c r="N14" s="10" t="s">
        <v>331</v>
      </c>
      <c r="O14" s="10" t="s">
        <v>331</v>
      </c>
      <c r="P14" s="10" t="s">
        <v>331</v>
      </c>
      <c r="Q14" s="10" t="s">
        <v>331</v>
      </c>
      <c r="R14" s="10" t="s">
        <v>331</v>
      </c>
      <c r="S14" s="10" t="s">
        <v>331</v>
      </c>
      <c r="T14" s="10" t="s">
        <v>331</v>
      </c>
      <c r="U14" s="10" t="s">
        <v>331</v>
      </c>
      <c r="V14" s="10" t="s">
        <v>331</v>
      </c>
      <c r="W14" s="10" t="s">
        <v>331</v>
      </c>
      <c r="X14" s="10" t="s">
        <v>331</v>
      </c>
      <c r="Y14" s="10" t="s">
        <v>331</v>
      </c>
      <c r="Z14" s="10" t="s">
        <v>331</v>
      </c>
      <c r="AA14" s="10" t="s">
        <v>331</v>
      </c>
      <c r="AB14" s="10" t="s">
        <v>331</v>
      </c>
      <c r="AC14" s="10" t="s">
        <v>331</v>
      </c>
      <c r="AD14" s="10" t="s">
        <v>331</v>
      </c>
      <c r="AE14" s="10" t="s">
        <v>331</v>
      </c>
      <c r="AF14" s="10" t="s">
        <v>331</v>
      </c>
      <c r="AG14" s="10" t="s">
        <v>331</v>
      </c>
      <c r="AH14" s="10" t="s">
        <v>331</v>
      </c>
      <c r="AI14" s="10" t="s">
        <v>331</v>
      </c>
      <c r="AJ14" s="10" t="s">
        <v>331</v>
      </c>
      <c r="AK14" s="10" t="s">
        <v>331</v>
      </c>
      <c r="AL14" s="10" t="s">
        <v>331</v>
      </c>
      <c r="AM14" s="10" t="s">
        <v>331</v>
      </c>
      <c r="AN14" s="10" t="s">
        <v>331</v>
      </c>
      <c r="AO14" s="10" t="s">
        <v>331</v>
      </c>
      <c r="AP14" s="10" t="s">
        <v>331</v>
      </c>
      <c r="AQ14" s="10" t="s">
        <v>331</v>
      </c>
      <c r="AR14" s="10" t="s">
        <v>331</v>
      </c>
      <c r="AS14" s="10" t="s">
        <v>331</v>
      </c>
      <c r="AT14" s="10" t="s">
        <v>331</v>
      </c>
      <c r="AU14" s="10" t="s">
        <v>331</v>
      </c>
      <c r="AV14" s="10" t="s">
        <v>331</v>
      </c>
      <c r="AW14" s="10" t="s">
        <v>331</v>
      </c>
      <c r="AX14" s="10" t="s">
        <v>331</v>
      </c>
      <c r="AY14" s="10" t="s">
        <v>331</v>
      </c>
      <c r="AZ14" s="10" t="s">
        <v>331</v>
      </c>
      <c r="BA14" s="10" t="s">
        <v>331</v>
      </c>
      <c r="BB14" s="10" t="s">
        <v>331</v>
      </c>
      <c r="BC14" s="10" t="s">
        <v>331</v>
      </c>
      <c r="BD14" s="10" t="s">
        <v>331</v>
      </c>
      <c r="BE14" s="10" t="s">
        <v>331</v>
      </c>
      <c r="BF14" s="10" t="s">
        <v>331</v>
      </c>
      <c r="BG14" s="10" t="s">
        <v>331</v>
      </c>
      <c r="BH14" s="10" t="s">
        <v>331</v>
      </c>
      <c r="BI14" s="10" t="s">
        <v>331</v>
      </c>
      <c r="BJ14" s="10" t="s">
        <v>331</v>
      </c>
      <c r="BK14" s="10" t="s">
        <v>331</v>
      </c>
      <c r="BL14" s="10" t="s">
        <v>331</v>
      </c>
      <c r="BM14" s="10" t="s">
        <v>331</v>
      </c>
      <c r="BN14" s="10" t="s">
        <v>331</v>
      </c>
      <c r="BO14" s="10" t="s">
        <v>331</v>
      </c>
      <c r="BP14" s="10" t="s">
        <v>331</v>
      </c>
      <c r="BQ14" s="10" t="s">
        <v>331</v>
      </c>
      <c r="BR14" s="10" t="s">
        <v>331</v>
      </c>
      <c r="BS14" s="10" t="s">
        <v>331</v>
      </c>
      <c r="BT14" s="10" t="s">
        <v>331</v>
      </c>
      <c r="BU14" s="10" t="s">
        <v>331</v>
      </c>
      <c r="BV14" s="10" t="s">
        <v>331</v>
      </c>
      <c r="BW14" s="10" t="s">
        <v>331</v>
      </c>
      <c r="BX14" s="10" t="s">
        <v>331</v>
      </c>
      <c r="BY14" s="10" t="s">
        <v>331</v>
      </c>
      <c r="BZ14" s="10" t="s">
        <v>331</v>
      </c>
      <c r="CA14" s="10" t="s">
        <v>331</v>
      </c>
      <c r="CB14" s="10" t="s">
        <v>331</v>
      </c>
      <c r="CC14" s="10" t="s">
        <v>331</v>
      </c>
      <c r="CD14" s="11" t="s">
        <v>331</v>
      </c>
      <c r="CE14" s="10" t="s">
        <v>331</v>
      </c>
      <c r="CF14" s="10" t="s">
        <v>331</v>
      </c>
      <c r="CG14" s="10" t="s">
        <v>331</v>
      </c>
      <c r="CH14" s="10" t="s">
        <v>331</v>
      </c>
      <c r="CI14" s="10" t="s">
        <v>331</v>
      </c>
      <c r="CJ14" s="10" t="s">
        <v>331</v>
      </c>
      <c r="CK14" s="10" t="s">
        <v>331</v>
      </c>
      <c r="CL14" s="10" t="s">
        <v>331</v>
      </c>
      <c r="CM14" s="10" t="s">
        <v>331</v>
      </c>
      <c r="CN14" s="10" t="s">
        <v>331</v>
      </c>
      <c r="CO14" s="10" t="s">
        <v>331</v>
      </c>
      <c r="CP14" s="10" t="s">
        <v>331</v>
      </c>
      <c r="CQ14" s="10" t="s">
        <v>331</v>
      </c>
      <c r="CR14" s="12">
        <f t="shared" si="0"/>
        <v>0</v>
      </c>
    </row>
    <row r="15" spans="1:97" x14ac:dyDescent="0.4">
      <c r="A15" t="s">
        <v>154</v>
      </c>
      <c r="B15" t="s">
        <v>247</v>
      </c>
      <c r="C15" s="10">
        <v>10</v>
      </c>
      <c r="D15" s="10" t="s">
        <v>331</v>
      </c>
      <c r="E15" s="10" t="s">
        <v>331</v>
      </c>
      <c r="F15" s="10">
        <v>2</v>
      </c>
      <c r="G15" s="10">
        <v>22</v>
      </c>
      <c r="H15" s="10" t="s">
        <v>331</v>
      </c>
      <c r="I15" s="10">
        <v>6884</v>
      </c>
      <c r="J15" s="10">
        <v>3944</v>
      </c>
      <c r="K15" s="10">
        <v>8</v>
      </c>
      <c r="L15" s="10">
        <v>1</v>
      </c>
      <c r="M15" s="10">
        <v>49</v>
      </c>
      <c r="N15" s="10">
        <v>213</v>
      </c>
      <c r="O15" s="10">
        <v>2</v>
      </c>
      <c r="P15" s="10" t="s">
        <v>331</v>
      </c>
      <c r="Q15" s="10">
        <v>480</v>
      </c>
      <c r="R15" s="10">
        <v>35</v>
      </c>
      <c r="S15" s="10">
        <v>1566</v>
      </c>
      <c r="T15" s="10">
        <v>272</v>
      </c>
      <c r="U15" s="10">
        <v>44</v>
      </c>
      <c r="V15" s="10">
        <v>27</v>
      </c>
      <c r="W15" s="10">
        <v>0</v>
      </c>
      <c r="X15" s="10">
        <v>830</v>
      </c>
      <c r="Y15" s="10">
        <v>2</v>
      </c>
      <c r="Z15" s="10" t="s">
        <v>331</v>
      </c>
      <c r="AA15" s="10">
        <v>27</v>
      </c>
      <c r="AB15" s="10">
        <v>300</v>
      </c>
      <c r="AC15" s="10">
        <v>196</v>
      </c>
      <c r="AD15" s="10">
        <v>4</v>
      </c>
      <c r="AE15" s="10">
        <v>25</v>
      </c>
      <c r="AF15" s="10">
        <v>6</v>
      </c>
      <c r="AG15" s="10">
        <v>67</v>
      </c>
      <c r="AH15" s="10" t="s">
        <v>331</v>
      </c>
      <c r="AI15" s="10">
        <v>165</v>
      </c>
      <c r="AJ15" s="10" t="s">
        <v>331</v>
      </c>
      <c r="AK15" s="10">
        <v>1</v>
      </c>
      <c r="AL15" s="10" t="s">
        <v>331</v>
      </c>
      <c r="AM15" s="10">
        <v>2</v>
      </c>
      <c r="AN15" s="10">
        <v>4</v>
      </c>
      <c r="AO15" s="10">
        <v>44</v>
      </c>
      <c r="AP15" s="10">
        <v>4</v>
      </c>
      <c r="AQ15" s="10">
        <v>10</v>
      </c>
      <c r="AR15" s="10">
        <v>123</v>
      </c>
      <c r="AS15" s="10">
        <v>213</v>
      </c>
      <c r="AT15" s="10">
        <v>28</v>
      </c>
      <c r="AU15" s="10">
        <v>2</v>
      </c>
      <c r="AV15" s="10">
        <v>1</v>
      </c>
      <c r="AW15" s="10" t="s">
        <v>331</v>
      </c>
      <c r="AX15" s="10">
        <v>16</v>
      </c>
      <c r="AY15" s="10">
        <v>540</v>
      </c>
      <c r="AZ15" s="10">
        <v>43</v>
      </c>
      <c r="BA15" s="10">
        <v>4</v>
      </c>
      <c r="BB15" s="10">
        <v>4</v>
      </c>
      <c r="BC15" s="10">
        <v>74</v>
      </c>
      <c r="BD15" s="10">
        <v>0</v>
      </c>
      <c r="BE15" s="10">
        <v>59</v>
      </c>
      <c r="BF15" s="10">
        <v>4</v>
      </c>
      <c r="BG15" s="10">
        <v>4</v>
      </c>
      <c r="BH15" s="10">
        <v>54</v>
      </c>
      <c r="BI15" s="10">
        <v>47</v>
      </c>
      <c r="BJ15" s="10">
        <v>1</v>
      </c>
      <c r="BK15" s="10">
        <v>68</v>
      </c>
      <c r="BL15" s="10">
        <v>1</v>
      </c>
      <c r="BM15" s="10">
        <v>29</v>
      </c>
      <c r="BN15" s="10">
        <v>157</v>
      </c>
      <c r="BO15" s="10">
        <v>198</v>
      </c>
      <c r="BP15" s="10">
        <v>91</v>
      </c>
      <c r="BQ15" s="10">
        <v>2</v>
      </c>
      <c r="BR15" s="10">
        <v>1</v>
      </c>
      <c r="BS15" s="10">
        <v>0</v>
      </c>
      <c r="BT15" s="10">
        <v>847</v>
      </c>
      <c r="BU15" s="10">
        <v>20</v>
      </c>
      <c r="BV15" s="10">
        <v>17876</v>
      </c>
      <c r="BW15" s="10">
        <v>1902</v>
      </c>
      <c r="BX15" s="10" t="s">
        <v>331</v>
      </c>
      <c r="BY15" s="10" t="s">
        <v>331</v>
      </c>
      <c r="BZ15" s="10">
        <v>9</v>
      </c>
      <c r="CA15" s="10" t="s">
        <v>331</v>
      </c>
      <c r="CB15" s="10">
        <v>64</v>
      </c>
      <c r="CC15" s="10" t="s">
        <v>331</v>
      </c>
      <c r="CD15" s="11">
        <v>-19851</v>
      </c>
      <c r="CE15" s="10" t="s">
        <v>331</v>
      </c>
      <c r="CF15" s="10" t="s">
        <v>331</v>
      </c>
      <c r="CG15" s="10" t="s">
        <v>331</v>
      </c>
      <c r="CH15" s="10" t="s">
        <v>331</v>
      </c>
      <c r="CI15" s="10" t="s">
        <v>331</v>
      </c>
      <c r="CJ15" s="10" t="s">
        <v>331</v>
      </c>
      <c r="CK15" s="10" t="s">
        <v>331</v>
      </c>
      <c r="CL15" s="10" t="s">
        <v>331</v>
      </c>
      <c r="CM15" s="10" t="s">
        <v>331</v>
      </c>
      <c r="CN15" s="10" t="s">
        <v>331</v>
      </c>
      <c r="CO15" s="10" t="s">
        <v>331</v>
      </c>
      <c r="CP15" s="10" t="s">
        <v>331</v>
      </c>
      <c r="CQ15" s="10">
        <v>-17876</v>
      </c>
      <c r="CR15" s="12">
        <f t="shared" si="0"/>
        <v>1</v>
      </c>
    </row>
    <row r="16" spans="1:97" x14ac:dyDescent="0.4">
      <c r="A16" t="s">
        <v>155</v>
      </c>
      <c r="B16" t="s">
        <v>248</v>
      </c>
      <c r="C16" s="10">
        <v>0</v>
      </c>
      <c r="D16" s="10">
        <v>0</v>
      </c>
      <c r="E16" s="10">
        <v>239</v>
      </c>
      <c r="F16" s="10">
        <v>11</v>
      </c>
      <c r="G16" s="10">
        <v>86</v>
      </c>
      <c r="H16" s="10">
        <v>2</v>
      </c>
      <c r="I16" s="10">
        <v>6383</v>
      </c>
      <c r="J16" s="10">
        <v>139</v>
      </c>
      <c r="K16" s="10">
        <v>2406</v>
      </c>
      <c r="L16" s="10">
        <v>431</v>
      </c>
      <c r="M16" s="10">
        <v>526</v>
      </c>
      <c r="N16" s="10">
        <v>748</v>
      </c>
      <c r="O16" s="10">
        <v>38</v>
      </c>
      <c r="P16" s="10">
        <v>323</v>
      </c>
      <c r="Q16" s="10">
        <v>1412</v>
      </c>
      <c r="R16" s="10">
        <v>163</v>
      </c>
      <c r="S16" s="10">
        <v>111</v>
      </c>
      <c r="T16" s="10">
        <v>200</v>
      </c>
      <c r="U16" s="10">
        <v>1386</v>
      </c>
      <c r="V16" s="10">
        <v>60</v>
      </c>
      <c r="W16" s="10" t="s">
        <v>331</v>
      </c>
      <c r="X16" s="10">
        <v>15</v>
      </c>
      <c r="Y16" s="10">
        <v>1</v>
      </c>
      <c r="Z16" s="10">
        <v>447</v>
      </c>
      <c r="AA16" s="10">
        <v>302</v>
      </c>
      <c r="AB16" s="10">
        <v>476</v>
      </c>
      <c r="AC16" s="10">
        <v>24</v>
      </c>
      <c r="AD16" s="10">
        <v>159</v>
      </c>
      <c r="AE16" s="10">
        <v>52</v>
      </c>
      <c r="AF16" s="10">
        <v>1</v>
      </c>
      <c r="AG16" s="10">
        <v>331</v>
      </c>
      <c r="AH16" s="10" t="s">
        <v>331</v>
      </c>
      <c r="AI16" s="10">
        <v>3</v>
      </c>
      <c r="AJ16" s="10" t="s">
        <v>331</v>
      </c>
      <c r="AK16" s="10">
        <v>28</v>
      </c>
      <c r="AL16" s="10" t="s">
        <v>331</v>
      </c>
      <c r="AM16" s="10" t="s">
        <v>331</v>
      </c>
      <c r="AN16" s="10">
        <v>12</v>
      </c>
      <c r="AO16" s="10">
        <v>156</v>
      </c>
      <c r="AP16" s="10">
        <v>1</v>
      </c>
      <c r="AQ16" s="10">
        <v>1</v>
      </c>
      <c r="AR16" s="10">
        <v>828</v>
      </c>
      <c r="AS16" s="10">
        <v>251</v>
      </c>
      <c r="AT16" s="10">
        <v>46</v>
      </c>
      <c r="AU16" s="10">
        <v>26</v>
      </c>
      <c r="AV16" s="10">
        <v>1</v>
      </c>
      <c r="AW16" s="10" t="s">
        <v>331</v>
      </c>
      <c r="AX16" s="10">
        <v>5</v>
      </c>
      <c r="AY16" s="10">
        <v>0</v>
      </c>
      <c r="AZ16" s="10">
        <v>84</v>
      </c>
      <c r="BA16" s="10">
        <v>0</v>
      </c>
      <c r="BB16" s="10">
        <v>2</v>
      </c>
      <c r="BC16" s="10">
        <v>764</v>
      </c>
      <c r="BD16" s="10">
        <v>40</v>
      </c>
      <c r="BE16" s="10">
        <v>213</v>
      </c>
      <c r="BF16" s="10">
        <v>81</v>
      </c>
      <c r="BG16" s="10">
        <v>22</v>
      </c>
      <c r="BH16" s="10">
        <v>512</v>
      </c>
      <c r="BI16" s="10">
        <v>1109</v>
      </c>
      <c r="BJ16" s="10">
        <v>72</v>
      </c>
      <c r="BK16" s="10">
        <v>58</v>
      </c>
      <c r="BL16" s="10">
        <v>2</v>
      </c>
      <c r="BM16" s="10">
        <v>41</v>
      </c>
      <c r="BN16" s="10">
        <v>21</v>
      </c>
      <c r="BO16" s="10">
        <v>729</v>
      </c>
      <c r="BP16" s="10">
        <v>142</v>
      </c>
      <c r="BQ16" s="10">
        <v>12</v>
      </c>
      <c r="BR16" s="10">
        <v>121</v>
      </c>
      <c r="BS16" s="10" t="s">
        <v>331</v>
      </c>
      <c r="BT16" s="10">
        <v>786</v>
      </c>
      <c r="BU16" s="10">
        <v>139</v>
      </c>
      <c r="BV16" s="10">
        <v>22777</v>
      </c>
      <c r="BW16" s="10">
        <v>4925</v>
      </c>
      <c r="BX16" s="10" t="s">
        <v>331</v>
      </c>
      <c r="BY16" s="10" t="s">
        <v>331</v>
      </c>
      <c r="BZ16" s="10" t="s">
        <v>331</v>
      </c>
      <c r="CA16" s="10" t="s">
        <v>331</v>
      </c>
      <c r="CB16" s="10">
        <v>132</v>
      </c>
      <c r="CC16" s="10" t="s">
        <v>331</v>
      </c>
      <c r="CD16" s="11">
        <v>-27834</v>
      </c>
      <c r="CE16" s="10" t="s">
        <v>331</v>
      </c>
      <c r="CF16" s="10" t="s">
        <v>331</v>
      </c>
      <c r="CG16" s="10" t="s">
        <v>331</v>
      </c>
      <c r="CH16" s="10" t="s">
        <v>331</v>
      </c>
      <c r="CI16" s="10" t="s">
        <v>331</v>
      </c>
      <c r="CJ16" s="10" t="s">
        <v>331</v>
      </c>
      <c r="CK16" s="10" t="s">
        <v>331</v>
      </c>
      <c r="CL16" s="10" t="s">
        <v>331</v>
      </c>
      <c r="CM16" s="10" t="s">
        <v>331</v>
      </c>
      <c r="CN16" s="10" t="s">
        <v>331</v>
      </c>
      <c r="CO16" s="10" t="s">
        <v>331</v>
      </c>
      <c r="CP16" s="10" t="s">
        <v>331</v>
      </c>
      <c r="CQ16" s="10">
        <v>-22777</v>
      </c>
      <c r="CR16" s="12">
        <f t="shared" si="0"/>
        <v>3</v>
      </c>
    </row>
    <row r="17" spans="1:96" x14ac:dyDescent="0.4">
      <c r="A17" t="s">
        <v>156</v>
      </c>
      <c r="B17" t="s">
        <v>249</v>
      </c>
      <c r="C17" s="10">
        <v>65</v>
      </c>
      <c r="D17" s="10" t="s">
        <v>331</v>
      </c>
      <c r="E17" s="10">
        <v>1039</v>
      </c>
      <c r="F17" s="10">
        <v>122</v>
      </c>
      <c r="G17" s="10">
        <v>153</v>
      </c>
      <c r="H17" s="10">
        <v>0</v>
      </c>
      <c r="I17" s="10">
        <v>1880</v>
      </c>
      <c r="J17" s="10">
        <v>128</v>
      </c>
      <c r="K17" s="10">
        <v>216</v>
      </c>
      <c r="L17" s="10">
        <v>28553</v>
      </c>
      <c r="M17" s="10">
        <v>13922</v>
      </c>
      <c r="N17" s="10">
        <v>5639</v>
      </c>
      <c r="O17" s="10">
        <v>1051</v>
      </c>
      <c r="P17" s="10">
        <v>4311</v>
      </c>
      <c r="Q17" s="10">
        <v>8778</v>
      </c>
      <c r="R17" s="10">
        <v>2199</v>
      </c>
      <c r="S17" s="10">
        <v>792</v>
      </c>
      <c r="T17" s="10">
        <v>2195</v>
      </c>
      <c r="U17" s="10">
        <v>1275</v>
      </c>
      <c r="V17" s="10">
        <v>22</v>
      </c>
      <c r="W17" s="10" t="s">
        <v>331</v>
      </c>
      <c r="X17" s="10">
        <v>142</v>
      </c>
      <c r="Y17" s="10">
        <v>6</v>
      </c>
      <c r="Z17" s="10">
        <v>26</v>
      </c>
      <c r="AA17" s="10">
        <v>24</v>
      </c>
      <c r="AB17" s="10">
        <v>269</v>
      </c>
      <c r="AC17" s="10">
        <v>534</v>
      </c>
      <c r="AD17" s="10">
        <v>1</v>
      </c>
      <c r="AE17" s="10" t="s">
        <v>331</v>
      </c>
      <c r="AF17" s="10">
        <v>0</v>
      </c>
      <c r="AG17" s="10">
        <v>551</v>
      </c>
      <c r="AH17" s="10" t="s">
        <v>331</v>
      </c>
      <c r="AI17" s="10">
        <v>76</v>
      </c>
      <c r="AJ17" s="10" t="s">
        <v>331</v>
      </c>
      <c r="AK17" s="10" t="s">
        <v>331</v>
      </c>
      <c r="AL17" s="10" t="s">
        <v>331</v>
      </c>
      <c r="AM17" s="10" t="s">
        <v>331</v>
      </c>
      <c r="AN17" s="10">
        <v>38</v>
      </c>
      <c r="AO17" s="10" t="s">
        <v>331</v>
      </c>
      <c r="AP17" s="10">
        <v>8</v>
      </c>
      <c r="AQ17" s="10">
        <v>8</v>
      </c>
      <c r="AR17" s="10">
        <v>46</v>
      </c>
      <c r="AS17" s="10">
        <v>180</v>
      </c>
      <c r="AT17" s="10" t="s">
        <v>331</v>
      </c>
      <c r="AU17" s="10" t="s">
        <v>331</v>
      </c>
      <c r="AV17" s="10">
        <v>1</v>
      </c>
      <c r="AW17" s="10" t="s">
        <v>331</v>
      </c>
      <c r="AX17" s="10">
        <v>1</v>
      </c>
      <c r="AY17" s="10">
        <v>1411</v>
      </c>
      <c r="AZ17" s="10">
        <v>22</v>
      </c>
      <c r="BA17" s="10" t="s">
        <v>331</v>
      </c>
      <c r="BB17" s="10" t="s">
        <v>331</v>
      </c>
      <c r="BC17" s="10">
        <v>536</v>
      </c>
      <c r="BD17" s="10">
        <v>20</v>
      </c>
      <c r="BE17" s="10">
        <v>131</v>
      </c>
      <c r="BF17" s="10">
        <v>110</v>
      </c>
      <c r="BG17" s="10">
        <v>57</v>
      </c>
      <c r="BH17" s="10">
        <v>25</v>
      </c>
      <c r="BI17" s="10">
        <v>4</v>
      </c>
      <c r="BJ17" s="10">
        <v>7</v>
      </c>
      <c r="BK17" s="10">
        <v>92</v>
      </c>
      <c r="BL17" s="10">
        <v>8</v>
      </c>
      <c r="BM17" s="10">
        <v>83</v>
      </c>
      <c r="BN17" s="10">
        <v>7</v>
      </c>
      <c r="BO17" s="10">
        <v>26</v>
      </c>
      <c r="BP17" s="10">
        <v>183</v>
      </c>
      <c r="BQ17" s="10">
        <v>55</v>
      </c>
      <c r="BR17" s="10">
        <v>56</v>
      </c>
      <c r="BS17" s="10" t="s">
        <v>331</v>
      </c>
      <c r="BT17" s="10">
        <v>25</v>
      </c>
      <c r="BU17" s="10">
        <v>157</v>
      </c>
      <c r="BV17" s="10">
        <v>77266</v>
      </c>
      <c r="BW17" s="10">
        <v>192</v>
      </c>
      <c r="BX17" s="10" t="s">
        <v>331</v>
      </c>
      <c r="BY17" s="10" t="s">
        <v>331</v>
      </c>
      <c r="BZ17" s="10" t="s">
        <v>331</v>
      </c>
      <c r="CA17" s="10" t="s">
        <v>331</v>
      </c>
      <c r="CB17" s="10">
        <v>571</v>
      </c>
      <c r="CC17" s="10" t="s">
        <v>331</v>
      </c>
      <c r="CD17" s="11">
        <v>-78029</v>
      </c>
      <c r="CE17" s="10" t="s">
        <v>331</v>
      </c>
      <c r="CF17" s="10" t="s">
        <v>331</v>
      </c>
      <c r="CG17" s="10" t="s">
        <v>331</v>
      </c>
      <c r="CH17" s="10" t="s">
        <v>331</v>
      </c>
      <c r="CI17" s="10" t="s">
        <v>331</v>
      </c>
      <c r="CJ17" s="10" t="s">
        <v>331</v>
      </c>
      <c r="CK17" s="10" t="s">
        <v>331</v>
      </c>
      <c r="CL17" s="10" t="s">
        <v>331</v>
      </c>
      <c r="CM17" s="10" t="s">
        <v>331</v>
      </c>
      <c r="CN17" s="10" t="s">
        <v>331</v>
      </c>
      <c r="CO17" s="10" t="s">
        <v>331</v>
      </c>
      <c r="CP17" s="10" t="s">
        <v>331</v>
      </c>
      <c r="CQ17" s="10">
        <v>-77266</v>
      </c>
      <c r="CR17" s="12">
        <f t="shared" si="0"/>
        <v>0</v>
      </c>
    </row>
    <row r="18" spans="1:96" x14ac:dyDescent="0.4">
      <c r="A18" t="s">
        <v>157</v>
      </c>
      <c r="B18" t="s">
        <v>250</v>
      </c>
      <c r="C18" s="10">
        <v>828</v>
      </c>
      <c r="D18" s="10">
        <v>34</v>
      </c>
      <c r="E18" s="10">
        <v>2416</v>
      </c>
      <c r="F18" s="10">
        <v>155</v>
      </c>
      <c r="G18" s="10">
        <v>135</v>
      </c>
      <c r="H18" s="10">
        <v>120</v>
      </c>
      <c r="I18" s="10">
        <v>13535</v>
      </c>
      <c r="J18" s="10">
        <v>588</v>
      </c>
      <c r="K18" s="10">
        <v>172</v>
      </c>
      <c r="L18" s="10">
        <v>330</v>
      </c>
      <c r="M18" s="10">
        <v>4069</v>
      </c>
      <c r="N18" s="10">
        <v>4363</v>
      </c>
      <c r="O18" s="10">
        <v>171</v>
      </c>
      <c r="P18" s="10">
        <v>664</v>
      </c>
      <c r="Q18" s="10">
        <v>7057</v>
      </c>
      <c r="R18" s="10">
        <v>1550</v>
      </c>
      <c r="S18" s="10">
        <v>451</v>
      </c>
      <c r="T18" s="10">
        <v>536</v>
      </c>
      <c r="U18" s="10">
        <v>1475</v>
      </c>
      <c r="V18" s="10">
        <v>45</v>
      </c>
      <c r="W18" s="10">
        <v>-1</v>
      </c>
      <c r="X18" s="10">
        <v>679</v>
      </c>
      <c r="Y18" s="10">
        <v>46</v>
      </c>
      <c r="Z18" s="10">
        <v>91</v>
      </c>
      <c r="AA18" s="10">
        <v>1728</v>
      </c>
      <c r="AB18" s="10">
        <v>793</v>
      </c>
      <c r="AC18" s="10">
        <v>462</v>
      </c>
      <c r="AD18" s="10">
        <v>51</v>
      </c>
      <c r="AE18" s="10">
        <v>50</v>
      </c>
      <c r="AF18" s="10">
        <v>19</v>
      </c>
      <c r="AG18" s="10">
        <v>963</v>
      </c>
      <c r="AH18" s="10">
        <v>2</v>
      </c>
      <c r="AI18" s="10">
        <v>150</v>
      </c>
      <c r="AJ18" s="10">
        <v>110</v>
      </c>
      <c r="AK18" s="10">
        <v>259</v>
      </c>
      <c r="AL18" s="10">
        <v>158</v>
      </c>
      <c r="AM18" s="10">
        <v>20</v>
      </c>
      <c r="AN18" s="10">
        <v>219</v>
      </c>
      <c r="AO18" s="10">
        <v>126</v>
      </c>
      <c r="AP18" s="10">
        <v>99</v>
      </c>
      <c r="AQ18" s="10">
        <v>6</v>
      </c>
      <c r="AR18" s="10">
        <v>3586</v>
      </c>
      <c r="AS18" s="10">
        <v>300</v>
      </c>
      <c r="AT18" s="10">
        <v>55</v>
      </c>
      <c r="AU18" s="10">
        <v>27</v>
      </c>
      <c r="AV18" s="10">
        <v>1</v>
      </c>
      <c r="AW18" s="10">
        <v>75</v>
      </c>
      <c r="AX18" s="10">
        <v>13</v>
      </c>
      <c r="AY18" s="10">
        <v>1801</v>
      </c>
      <c r="AZ18" s="10">
        <v>183</v>
      </c>
      <c r="BA18" s="10">
        <v>16</v>
      </c>
      <c r="BB18" s="10">
        <v>166</v>
      </c>
      <c r="BC18" s="10">
        <v>1120</v>
      </c>
      <c r="BD18" s="10">
        <v>245</v>
      </c>
      <c r="BE18" s="10">
        <v>858</v>
      </c>
      <c r="BF18" s="10">
        <v>447</v>
      </c>
      <c r="BG18" s="10">
        <v>116</v>
      </c>
      <c r="BH18" s="10">
        <v>62</v>
      </c>
      <c r="BI18" s="10">
        <v>119</v>
      </c>
      <c r="BJ18" s="10">
        <v>6</v>
      </c>
      <c r="BK18" s="10">
        <v>686</v>
      </c>
      <c r="BL18" s="10">
        <v>11</v>
      </c>
      <c r="BM18" s="10">
        <v>176</v>
      </c>
      <c r="BN18" s="10">
        <v>388</v>
      </c>
      <c r="BO18" s="10">
        <v>719</v>
      </c>
      <c r="BP18" s="10">
        <v>1004</v>
      </c>
      <c r="BQ18" s="10">
        <v>1468</v>
      </c>
      <c r="BR18" s="10">
        <v>84</v>
      </c>
      <c r="BS18" s="10">
        <v>14</v>
      </c>
      <c r="BT18" s="10">
        <v>1143</v>
      </c>
      <c r="BU18" s="10">
        <v>673</v>
      </c>
      <c r="BV18" s="10">
        <v>60287</v>
      </c>
      <c r="BW18" s="10">
        <v>8089</v>
      </c>
      <c r="BX18" s="10">
        <v>4253</v>
      </c>
      <c r="BY18" s="10" t="s">
        <v>331</v>
      </c>
      <c r="BZ18" s="10" t="s">
        <v>331</v>
      </c>
      <c r="CA18" s="10" t="s">
        <v>331</v>
      </c>
      <c r="CB18" s="10">
        <v>514</v>
      </c>
      <c r="CC18" s="10" t="s">
        <v>331</v>
      </c>
      <c r="CD18" s="11">
        <v>-73364</v>
      </c>
      <c r="CE18" s="10" t="s">
        <v>331</v>
      </c>
      <c r="CF18" s="10">
        <v>200</v>
      </c>
      <c r="CG18" s="10" t="s">
        <v>331</v>
      </c>
      <c r="CH18" s="10" t="s">
        <v>331</v>
      </c>
      <c r="CI18" s="10" t="s">
        <v>331</v>
      </c>
      <c r="CJ18" s="10">
        <v>6</v>
      </c>
      <c r="CK18" s="10" t="s">
        <v>331</v>
      </c>
      <c r="CL18" s="10" t="s">
        <v>331</v>
      </c>
      <c r="CM18" s="10" t="s">
        <v>331</v>
      </c>
      <c r="CN18" s="10">
        <v>15</v>
      </c>
      <c r="CO18" s="10" t="s">
        <v>331</v>
      </c>
      <c r="CP18" s="10" t="s">
        <v>331</v>
      </c>
      <c r="CQ18" s="10">
        <v>-60287</v>
      </c>
      <c r="CR18" s="12">
        <f t="shared" si="0"/>
        <v>-1</v>
      </c>
    </row>
    <row r="19" spans="1:96" x14ac:dyDescent="0.4">
      <c r="A19" t="s">
        <v>158</v>
      </c>
      <c r="B19" t="s">
        <v>251</v>
      </c>
      <c r="C19" s="10">
        <v>2910</v>
      </c>
      <c r="D19" s="10">
        <v>61</v>
      </c>
      <c r="E19" s="10">
        <v>4386</v>
      </c>
      <c r="F19" s="10">
        <v>2289</v>
      </c>
      <c r="G19" s="10">
        <v>2012</v>
      </c>
      <c r="H19" s="10">
        <v>1327</v>
      </c>
      <c r="I19" s="10">
        <v>11191</v>
      </c>
      <c r="J19" s="10">
        <v>213</v>
      </c>
      <c r="K19" s="10">
        <v>72</v>
      </c>
      <c r="L19" s="10">
        <v>368</v>
      </c>
      <c r="M19" s="10">
        <v>1363</v>
      </c>
      <c r="N19" s="10">
        <v>14400</v>
      </c>
      <c r="O19" s="10">
        <v>71</v>
      </c>
      <c r="P19" s="10">
        <v>1215</v>
      </c>
      <c r="Q19" s="10">
        <v>13434</v>
      </c>
      <c r="R19" s="10">
        <v>1765</v>
      </c>
      <c r="S19" s="10">
        <v>34</v>
      </c>
      <c r="T19" s="10">
        <v>332</v>
      </c>
      <c r="U19" s="10">
        <v>2452</v>
      </c>
      <c r="V19" s="10">
        <v>15</v>
      </c>
      <c r="W19" s="10">
        <v>-1</v>
      </c>
      <c r="X19" s="10">
        <v>723</v>
      </c>
      <c r="Y19" s="10">
        <v>735</v>
      </c>
      <c r="Z19" s="10">
        <v>112</v>
      </c>
      <c r="AA19" s="10">
        <v>1693</v>
      </c>
      <c r="AB19" s="10">
        <v>783</v>
      </c>
      <c r="AC19" s="10">
        <v>1704</v>
      </c>
      <c r="AD19" s="10">
        <v>49</v>
      </c>
      <c r="AE19" s="10">
        <v>32</v>
      </c>
      <c r="AF19" s="10">
        <v>23</v>
      </c>
      <c r="AG19" s="10">
        <v>422</v>
      </c>
      <c r="AH19" s="10">
        <v>0</v>
      </c>
      <c r="AI19" s="10">
        <v>15</v>
      </c>
      <c r="AJ19" s="10">
        <v>18</v>
      </c>
      <c r="AK19" s="10">
        <v>112</v>
      </c>
      <c r="AL19" s="10">
        <v>118</v>
      </c>
      <c r="AM19" s="10">
        <v>38</v>
      </c>
      <c r="AN19" s="10">
        <v>4255</v>
      </c>
      <c r="AO19" s="10">
        <v>244</v>
      </c>
      <c r="AP19" s="10">
        <v>46</v>
      </c>
      <c r="AQ19" s="10">
        <v>2</v>
      </c>
      <c r="AR19" s="10">
        <v>945</v>
      </c>
      <c r="AS19" s="10">
        <v>101</v>
      </c>
      <c r="AT19" s="10">
        <v>0</v>
      </c>
      <c r="AU19" s="10">
        <v>3</v>
      </c>
      <c r="AV19" s="10">
        <v>648</v>
      </c>
      <c r="AW19" s="10" t="s">
        <v>331</v>
      </c>
      <c r="AX19" s="10">
        <v>7</v>
      </c>
      <c r="AY19" s="10">
        <v>4</v>
      </c>
      <c r="AZ19" s="10">
        <v>119</v>
      </c>
      <c r="BA19" s="10">
        <v>2</v>
      </c>
      <c r="BB19" s="10">
        <v>833</v>
      </c>
      <c r="BC19" s="10">
        <v>1648</v>
      </c>
      <c r="BD19" s="10">
        <v>363</v>
      </c>
      <c r="BE19" s="10">
        <v>2182</v>
      </c>
      <c r="BF19" s="10">
        <v>2000</v>
      </c>
      <c r="BG19" s="10">
        <v>538</v>
      </c>
      <c r="BH19" s="10">
        <v>466</v>
      </c>
      <c r="BI19" s="10">
        <v>129</v>
      </c>
      <c r="BJ19" s="10">
        <v>23</v>
      </c>
      <c r="BK19" s="10">
        <v>30</v>
      </c>
      <c r="BL19" s="10">
        <v>11</v>
      </c>
      <c r="BM19" s="10">
        <v>36</v>
      </c>
      <c r="BN19" s="10">
        <v>28</v>
      </c>
      <c r="BO19" s="10">
        <v>201</v>
      </c>
      <c r="BP19" s="10">
        <v>4432</v>
      </c>
      <c r="BQ19" s="10">
        <v>245</v>
      </c>
      <c r="BR19" s="10">
        <v>40</v>
      </c>
      <c r="BS19" s="10">
        <v>-11</v>
      </c>
      <c r="BT19" s="10">
        <v>3027</v>
      </c>
      <c r="BU19" s="10">
        <v>1247</v>
      </c>
      <c r="BV19" s="10">
        <v>90332</v>
      </c>
      <c r="BW19" s="10">
        <v>4565</v>
      </c>
      <c r="BX19" s="10">
        <v>89034</v>
      </c>
      <c r="BY19" s="10" t="s">
        <v>331</v>
      </c>
      <c r="BZ19" s="10" t="s">
        <v>331</v>
      </c>
      <c r="CA19" s="10" t="s">
        <v>331</v>
      </c>
      <c r="CB19" s="10">
        <v>1107</v>
      </c>
      <c r="CC19" s="10" t="s">
        <v>331</v>
      </c>
      <c r="CD19" s="11">
        <v>-187227</v>
      </c>
      <c r="CE19" s="10" t="s">
        <v>331</v>
      </c>
      <c r="CF19" s="10">
        <v>757</v>
      </c>
      <c r="CG19" s="10" t="s">
        <v>331</v>
      </c>
      <c r="CH19" s="10" t="s">
        <v>331</v>
      </c>
      <c r="CI19" s="10" t="s">
        <v>331</v>
      </c>
      <c r="CJ19" s="10">
        <v>18</v>
      </c>
      <c r="CK19" s="10" t="s">
        <v>331</v>
      </c>
      <c r="CL19" s="10" t="s">
        <v>331</v>
      </c>
      <c r="CM19" s="10" t="s">
        <v>331</v>
      </c>
      <c r="CN19" s="10">
        <v>1414</v>
      </c>
      <c r="CO19" s="10" t="s">
        <v>331</v>
      </c>
      <c r="CP19" s="10" t="s">
        <v>331</v>
      </c>
      <c r="CQ19" s="10">
        <v>-90332</v>
      </c>
      <c r="CR19" s="12">
        <f t="shared" si="0"/>
        <v>-2</v>
      </c>
    </row>
    <row r="20" spans="1:96" x14ac:dyDescent="0.4">
      <c r="A20" t="s">
        <v>159</v>
      </c>
      <c r="B20" t="s">
        <v>252</v>
      </c>
      <c r="C20" s="10">
        <v>2</v>
      </c>
      <c r="D20" s="10">
        <v>0</v>
      </c>
      <c r="E20" s="10">
        <v>19</v>
      </c>
      <c r="F20" s="10">
        <v>14</v>
      </c>
      <c r="G20" s="10">
        <v>129</v>
      </c>
      <c r="H20" s="10">
        <v>40</v>
      </c>
      <c r="I20" s="10">
        <v>3425</v>
      </c>
      <c r="J20" s="10">
        <v>357</v>
      </c>
      <c r="K20" s="10">
        <v>314</v>
      </c>
      <c r="L20" s="10">
        <v>567</v>
      </c>
      <c r="M20" s="10">
        <v>1976</v>
      </c>
      <c r="N20" s="10">
        <v>3543</v>
      </c>
      <c r="O20" s="10">
        <v>5691</v>
      </c>
      <c r="P20" s="10">
        <v>1638</v>
      </c>
      <c r="Q20" s="10">
        <v>13285</v>
      </c>
      <c r="R20" s="10">
        <v>6124</v>
      </c>
      <c r="S20" s="10">
        <v>342</v>
      </c>
      <c r="T20" s="10">
        <v>826</v>
      </c>
      <c r="U20" s="10">
        <v>1188</v>
      </c>
      <c r="V20" s="10">
        <v>242</v>
      </c>
      <c r="W20" s="10">
        <v>23</v>
      </c>
      <c r="X20" s="10">
        <v>-293</v>
      </c>
      <c r="Y20" s="10">
        <v>512</v>
      </c>
      <c r="Z20" s="10">
        <v>217</v>
      </c>
      <c r="AA20" s="10">
        <v>1783</v>
      </c>
      <c r="AB20" s="10">
        <v>754</v>
      </c>
      <c r="AC20" s="10">
        <v>7320</v>
      </c>
      <c r="AD20" s="10">
        <v>480</v>
      </c>
      <c r="AE20" s="10">
        <v>237</v>
      </c>
      <c r="AF20" s="10">
        <v>214</v>
      </c>
      <c r="AG20" s="10">
        <v>1821</v>
      </c>
      <c r="AH20" s="10">
        <v>2</v>
      </c>
      <c r="AI20" s="10">
        <v>26</v>
      </c>
      <c r="AJ20" s="10">
        <v>3</v>
      </c>
      <c r="AK20" s="10">
        <v>150</v>
      </c>
      <c r="AL20" s="10">
        <v>12</v>
      </c>
      <c r="AM20" s="10">
        <v>7</v>
      </c>
      <c r="AN20" s="10">
        <v>63</v>
      </c>
      <c r="AO20" s="10">
        <v>184</v>
      </c>
      <c r="AP20" s="10">
        <v>2089</v>
      </c>
      <c r="AQ20" s="10">
        <v>75</v>
      </c>
      <c r="AR20" s="10">
        <v>12490</v>
      </c>
      <c r="AS20" s="10">
        <v>4508</v>
      </c>
      <c r="AT20" s="10">
        <v>357</v>
      </c>
      <c r="AU20" s="10">
        <v>523</v>
      </c>
      <c r="AV20" s="10">
        <v>32</v>
      </c>
      <c r="AW20" s="10">
        <v>1775</v>
      </c>
      <c r="AX20" s="10">
        <v>325</v>
      </c>
      <c r="AY20" s="10">
        <v>491</v>
      </c>
      <c r="AZ20" s="10">
        <v>243</v>
      </c>
      <c r="BA20" s="10">
        <v>679</v>
      </c>
      <c r="BB20" s="10">
        <v>2783</v>
      </c>
      <c r="BC20" s="10">
        <v>5375</v>
      </c>
      <c r="BD20" s="10">
        <v>4941</v>
      </c>
      <c r="BE20" s="10">
        <v>2645</v>
      </c>
      <c r="BF20" s="10">
        <v>300</v>
      </c>
      <c r="BG20" s="10">
        <v>358</v>
      </c>
      <c r="BH20" s="10">
        <v>2800</v>
      </c>
      <c r="BI20" s="10">
        <v>289</v>
      </c>
      <c r="BJ20" s="10">
        <v>100</v>
      </c>
      <c r="BK20" s="10">
        <v>261</v>
      </c>
      <c r="BL20" s="10">
        <v>16</v>
      </c>
      <c r="BM20" s="10">
        <v>95</v>
      </c>
      <c r="BN20" s="10">
        <v>122</v>
      </c>
      <c r="BO20" s="10">
        <v>57</v>
      </c>
      <c r="BP20" s="10">
        <v>3120</v>
      </c>
      <c r="BQ20" s="10">
        <v>7942</v>
      </c>
      <c r="BR20" s="10">
        <v>676</v>
      </c>
      <c r="BS20" s="10">
        <v>0</v>
      </c>
      <c r="BT20" s="10">
        <v>1150</v>
      </c>
      <c r="BU20" s="10">
        <v>734</v>
      </c>
      <c r="BV20" s="10">
        <v>110588</v>
      </c>
      <c r="BW20" s="10">
        <v>86060</v>
      </c>
      <c r="BX20" s="10">
        <v>118178</v>
      </c>
      <c r="BY20" s="10" t="s">
        <v>331</v>
      </c>
      <c r="BZ20" s="10">
        <v>285</v>
      </c>
      <c r="CA20" s="10" t="s">
        <v>331</v>
      </c>
      <c r="CB20" s="10">
        <v>983</v>
      </c>
      <c r="CC20" s="10" t="s">
        <v>331</v>
      </c>
      <c r="CD20" s="11">
        <v>-326734</v>
      </c>
      <c r="CE20" s="10" t="s">
        <v>331</v>
      </c>
      <c r="CF20" s="10">
        <v>9061</v>
      </c>
      <c r="CG20" s="10" t="s">
        <v>331</v>
      </c>
      <c r="CH20" s="10" t="s">
        <v>331</v>
      </c>
      <c r="CI20" s="10" t="s">
        <v>331</v>
      </c>
      <c r="CJ20" s="10">
        <v>473</v>
      </c>
      <c r="CK20" s="10" t="s">
        <v>331</v>
      </c>
      <c r="CL20" s="10" t="s">
        <v>331</v>
      </c>
      <c r="CM20" s="10" t="s">
        <v>331</v>
      </c>
      <c r="CN20" s="10">
        <v>1106</v>
      </c>
      <c r="CO20" s="10" t="s">
        <v>331</v>
      </c>
      <c r="CP20" s="10" t="s">
        <v>331</v>
      </c>
      <c r="CQ20" s="10">
        <v>-110588</v>
      </c>
      <c r="CR20" s="12">
        <f t="shared" si="0"/>
        <v>0</v>
      </c>
    </row>
    <row r="21" spans="1:96" x14ac:dyDescent="0.4">
      <c r="A21" t="s">
        <v>160</v>
      </c>
      <c r="B21" t="s">
        <v>253</v>
      </c>
      <c r="C21" s="10">
        <v>2133</v>
      </c>
      <c r="D21" s="10">
        <v>95</v>
      </c>
      <c r="E21" s="10">
        <v>82</v>
      </c>
      <c r="F21" s="10">
        <v>55</v>
      </c>
      <c r="G21" s="10">
        <v>397</v>
      </c>
      <c r="H21" s="10">
        <v>15</v>
      </c>
      <c r="I21" s="10">
        <v>20651</v>
      </c>
      <c r="J21" s="10">
        <v>842</v>
      </c>
      <c r="K21" s="10">
        <v>104</v>
      </c>
      <c r="L21" s="10">
        <v>725</v>
      </c>
      <c r="M21" s="10">
        <v>1520</v>
      </c>
      <c r="N21" s="10">
        <v>9428</v>
      </c>
      <c r="O21" s="10">
        <v>546</v>
      </c>
      <c r="P21" s="10">
        <v>5380</v>
      </c>
      <c r="Q21" s="10">
        <v>3005</v>
      </c>
      <c r="R21" s="10">
        <v>1474</v>
      </c>
      <c r="S21" s="10">
        <v>81</v>
      </c>
      <c r="T21" s="10">
        <v>578</v>
      </c>
      <c r="U21" s="10">
        <v>877</v>
      </c>
      <c r="V21" s="10">
        <v>54</v>
      </c>
      <c r="W21" s="10">
        <v>4</v>
      </c>
      <c r="X21" s="10">
        <v>391</v>
      </c>
      <c r="Y21" s="10">
        <v>115</v>
      </c>
      <c r="Z21" s="10">
        <v>117</v>
      </c>
      <c r="AA21" s="10">
        <v>491</v>
      </c>
      <c r="AB21" s="10">
        <v>543</v>
      </c>
      <c r="AC21" s="10">
        <v>95</v>
      </c>
      <c r="AD21" s="10">
        <v>143</v>
      </c>
      <c r="AE21" s="10">
        <v>42</v>
      </c>
      <c r="AF21" s="10">
        <v>214</v>
      </c>
      <c r="AG21" s="10">
        <v>292</v>
      </c>
      <c r="AH21" s="10">
        <v>0</v>
      </c>
      <c r="AI21" s="10">
        <v>33</v>
      </c>
      <c r="AJ21" s="10" t="s">
        <v>331</v>
      </c>
      <c r="AK21" s="10">
        <v>17</v>
      </c>
      <c r="AL21" s="10">
        <v>197</v>
      </c>
      <c r="AM21" s="10">
        <v>3</v>
      </c>
      <c r="AN21" s="10">
        <v>18</v>
      </c>
      <c r="AO21" s="10">
        <v>32</v>
      </c>
      <c r="AP21" s="10">
        <v>1</v>
      </c>
      <c r="AQ21" s="10" t="s">
        <v>331</v>
      </c>
      <c r="AR21" s="10">
        <v>4204</v>
      </c>
      <c r="AS21" s="10">
        <v>125</v>
      </c>
      <c r="AT21" s="10">
        <v>55</v>
      </c>
      <c r="AU21" s="10">
        <v>60</v>
      </c>
      <c r="AV21" s="10">
        <v>2</v>
      </c>
      <c r="AW21" s="10" t="s">
        <v>331</v>
      </c>
      <c r="AX21" s="10">
        <v>11</v>
      </c>
      <c r="AY21" s="10">
        <v>1711</v>
      </c>
      <c r="AZ21" s="10">
        <v>44</v>
      </c>
      <c r="BA21" s="10">
        <v>0</v>
      </c>
      <c r="BB21" s="10">
        <v>572</v>
      </c>
      <c r="BC21" s="10">
        <v>3023</v>
      </c>
      <c r="BD21" s="10">
        <v>26</v>
      </c>
      <c r="BE21" s="10">
        <v>1293</v>
      </c>
      <c r="BF21" s="10">
        <v>649</v>
      </c>
      <c r="BG21" s="10">
        <v>430</v>
      </c>
      <c r="BH21" s="10">
        <v>8</v>
      </c>
      <c r="BI21" s="10">
        <v>370</v>
      </c>
      <c r="BJ21" s="10">
        <v>844</v>
      </c>
      <c r="BK21" s="10">
        <v>79</v>
      </c>
      <c r="BL21" s="10">
        <v>65</v>
      </c>
      <c r="BM21" s="10">
        <v>199</v>
      </c>
      <c r="BN21" s="10">
        <v>419</v>
      </c>
      <c r="BO21" s="10">
        <v>344</v>
      </c>
      <c r="BP21" s="10">
        <v>2419</v>
      </c>
      <c r="BQ21" s="10">
        <v>635</v>
      </c>
      <c r="BR21" s="10">
        <v>707</v>
      </c>
      <c r="BS21" s="10">
        <v>53</v>
      </c>
      <c r="BT21" s="10">
        <v>767</v>
      </c>
      <c r="BU21" s="10">
        <v>1468</v>
      </c>
      <c r="BV21" s="10">
        <v>71372</v>
      </c>
      <c r="BW21" s="10">
        <v>23828</v>
      </c>
      <c r="BX21" s="10">
        <v>13660</v>
      </c>
      <c r="BY21" s="10" t="s">
        <v>331</v>
      </c>
      <c r="BZ21" s="10">
        <v>2496</v>
      </c>
      <c r="CA21" s="10" t="s">
        <v>331</v>
      </c>
      <c r="CB21" s="10">
        <v>634</v>
      </c>
      <c r="CC21" s="10" t="s">
        <v>331</v>
      </c>
      <c r="CD21" s="11">
        <v>-112702</v>
      </c>
      <c r="CE21" s="10" t="s">
        <v>331</v>
      </c>
      <c r="CF21" s="10">
        <v>364</v>
      </c>
      <c r="CG21" s="10" t="s">
        <v>331</v>
      </c>
      <c r="CH21" s="10" t="s">
        <v>331</v>
      </c>
      <c r="CI21" s="10" t="s">
        <v>331</v>
      </c>
      <c r="CJ21" s="10">
        <v>28</v>
      </c>
      <c r="CK21" s="10" t="s">
        <v>331</v>
      </c>
      <c r="CL21" s="10" t="s">
        <v>331</v>
      </c>
      <c r="CM21" s="10" t="s">
        <v>331</v>
      </c>
      <c r="CN21" s="10">
        <v>319</v>
      </c>
      <c r="CO21" s="10" t="s">
        <v>331</v>
      </c>
      <c r="CP21" s="10" t="s">
        <v>331</v>
      </c>
      <c r="CQ21" s="10">
        <v>-71372</v>
      </c>
      <c r="CR21" s="12">
        <f t="shared" si="0"/>
        <v>-1</v>
      </c>
    </row>
    <row r="22" spans="1:96" x14ac:dyDescent="0.4">
      <c r="A22" t="s">
        <v>161</v>
      </c>
      <c r="B22" t="s">
        <v>254</v>
      </c>
      <c r="C22" s="10">
        <v>489</v>
      </c>
      <c r="D22" s="10">
        <v>31</v>
      </c>
      <c r="E22" s="10">
        <v>222</v>
      </c>
      <c r="F22" s="10">
        <v>248</v>
      </c>
      <c r="G22" s="10">
        <v>131</v>
      </c>
      <c r="H22" s="10">
        <v>23</v>
      </c>
      <c r="I22" s="10">
        <v>768</v>
      </c>
      <c r="J22" s="10">
        <v>292</v>
      </c>
      <c r="K22" s="10">
        <v>209</v>
      </c>
      <c r="L22" s="10">
        <v>282</v>
      </c>
      <c r="M22" s="10">
        <v>337</v>
      </c>
      <c r="N22" s="10">
        <v>4785</v>
      </c>
      <c r="O22" s="10">
        <v>78</v>
      </c>
      <c r="P22" s="10">
        <v>163</v>
      </c>
      <c r="Q22" s="10">
        <v>68312</v>
      </c>
      <c r="R22" s="10">
        <v>1481</v>
      </c>
      <c r="S22" s="10">
        <v>124</v>
      </c>
      <c r="T22" s="10">
        <v>222</v>
      </c>
      <c r="U22" s="10">
        <v>1069</v>
      </c>
      <c r="V22" s="10">
        <v>27</v>
      </c>
      <c r="W22" s="10">
        <v>0</v>
      </c>
      <c r="X22" s="10">
        <v>423</v>
      </c>
      <c r="Y22" s="10">
        <v>80</v>
      </c>
      <c r="Z22" s="10">
        <v>96</v>
      </c>
      <c r="AA22" s="10">
        <v>465</v>
      </c>
      <c r="AB22" s="10">
        <v>235</v>
      </c>
      <c r="AC22" s="10">
        <v>3107</v>
      </c>
      <c r="AD22" s="10">
        <v>2131</v>
      </c>
      <c r="AE22" s="10">
        <v>478</v>
      </c>
      <c r="AF22" s="10">
        <v>97</v>
      </c>
      <c r="AG22" s="10">
        <v>1919</v>
      </c>
      <c r="AH22" s="10" t="s">
        <v>331</v>
      </c>
      <c r="AI22" s="10">
        <v>24</v>
      </c>
      <c r="AJ22" s="10" t="s">
        <v>331</v>
      </c>
      <c r="AK22" s="10">
        <v>1373</v>
      </c>
      <c r="AL22" s="10">
        <v>189</v>
      </c>
      <c r="AM22" s="10">
        <v>0</v>
      </c>
      <c r="AN22" s="10">
        <v>37</v>
      </c>
      <c r="AO22" s="10">
        <v>1446</v>
      </c>
      <c r="AP22" s="10">
        <v>78</v>
      </c>
      <c r="AQ22" s="10">
        <v>38</v>
      </c>
      <c r="AR22" s="10">
        <v>471</v>
      </c>
      <c r="AS22" s="10">
        <v>75</v>
      </c>
      <c r="AT22" s="10">
        <v>28</v>
      </c>
      <c r="AU22" s="10">
        <v>10</v>
      </c>
      <c r="AV22" s="10" t="s">
        <v>331</v>
      </c>
      <c r="AW22" s="10" t="s">
        <v>331</v>
      </c>
      <c r="AX22" s="10" t="s">
        <v>331</v>
      </c>
      <c r="AY22" s="10" t="s">
        <v>331</v>
      </c>
      <c r="AZ22" s="10">
        <v>372</v>
      </c>
      <c r="BA22" s="10" t="s">
        <v>331</v>
      </c>
      <c r="BB22" s="10">
        <v>10</v>
      </c>
      <c r="BC22" s="10">
        <v>1245</v>
      </c>
      <c r="BD22" s="10">
        <v>448</v>
      </c>
      <c r="BE22" s="10">
        <v>2674</v>
      </c>
      <c r="BF22" s="10">
        <v>422</v>
      </c>
      <c r="BG22" s="10">
        <v>106</v>
      </c>
      <c r="BH22" s="10">
        <v>189</v>
      </c>
      <c r="BI22" s="10">
        <v>430</v>
      </c>
      <c r="BJ22" s="10">
        <v>61</v>
      </c>
      <c r="BK22" s="10">
        <v>639</v>
      </c>
      <c r="BL22" s="10">
        <v>13</v>
      </c>
      <c r="BM22" s="10">
        <v>36</v>
      </c>
      <c r="BN22" s="10">
        <v>52</v>
      </c>
      <c r="BO22" s="10">
        <v>308</v>
      </c>
      <c r="BP22" s="10">
        <v>6221</v>
      </c>
      <c r="BQ22" s="10">
        <v>2667</v>
      </c>
      <c r="BR22" s="10">
        <v>13</v>
      </c>
      <c r="BS22" s="10">
        <v>457</v>
      </c>
      <c r="BT22" s="10">
        <v>2525</v>
      </c>
      <c r="BU22" s="10">
        <v>257</v>
      </c>
      <c r="BV22" s="10">
        <v>111239</v>
      </c>
      <c r="BW22" s="10">
        <v>86171</v>
      </c>
      <c r="BX22" s="10">
        <v>120229</v>
      </c>
      <c r="BY22" s="10" t="s">
        <v>331</v>
      </c>
      <c r="BZ22" s="10" t="s">
        <v>331</v>
      </c>
      <c r="CA22" s="10" t="s">
        <v>331</v>
      </c>
      <c r="CB22" s="10">
        <v>2929</v>
      </c>
      <c r="CC22" s="10" t="s">
        <v>331</v>
      </c>
      <c r="CD22" s="11">
        <v>-343742</v>
      </c>
      <c r="CE22" s="10" t="s">
        <v>331</v>
      </c>
      <c r="CF22" s="10">
        <v>6827</v>
      </c>
      <c r="CG22" s="10" t="s">
        <v>331</v>
      </c>
      <c r="CH22" s="10" t="s">
        <v>331</v>
      </c>
      <c r="CI22" s="10" t="s">
        <v>331</v>
      </c>
      <c r="CJ22" s="10">
        <v>2861</v>
      </c>
      <c r="CK22" s="10" t="s">
        <v>331</v>
      </c>
      <c r="CL22" s="10" t="s">
        <v>331</v>
      </c>
      <c r="CM22" s="10" t="s">
        <v>331</v>
      </c>
      <c r="CN22" s="10">
        <v>13486</v>
      </c>
      <c r="CO22" s="10" t="s">
        <v>331</v>
      </c>
      <c r="CP22" s="10" t="s">
        <v>331</v>
      </c>
      <c r="CQ22" s="10">
        <v>-111239</v>
      </c>
      <c r="CR22" s="12">
        <f t="shared" si="0"/>
        <v>-1</v>
      </c>
    </row>
    <row r="23" spans="1:96" x14ac:dyDescent="0.4">
      <c r="A23" t="s">
        <v>162</v>
      </c>
      <c r="B23" t="s">
        <v>255</v>
      </c>
      <c r="C23" s="10" t="s">
        <v>331</v>
      </c>
      <c r="D23" s="10">
        <v>0</v>
      </c>
      <c r="E23" s="10" t="s">
        <v>331</v>
      </c>
      <c r="F23" s="10">
        <v>10</v>
      </c>
      <c r="G23" s="10" t="s">
        <v>331</v>
      </c>
      <c r="H23" s="10" t="s">
        <v>331</v>
      </c>
      <c r="I23" s="10">
        <v>1</v>
      </c>
      <c r="J23" s="10" t="s">
        <v>331</v>
      </c>
      <c r="K23" s="10" t="s">
        <v>331</v>
      </c>
      <c r="L23" s="10" t="s">
        <v>331</v>
      </c>
      <c r="M23" s="10" t="s">
        <v>331</v>
      </c>
      <c r="N23" s="10" t="s">
        <v>331</v>
      </c>
      <c r="O23" s="10" t="s">
        <v>331</v>
      </c>
      <c r="P23" s="10" t="s">
        <v>331</v>
      </c>
      <c r="Q23" s="10" t="s">
        <v>331</v>
      </c>
      <c r="R23" s="10">
        <v>33317</v>
      </c>
      <c r="S23" s="10" t="s">
        <v>331</v>
      </c>
      <c r="T23" s="10" t="s">
        <v>331</v>
      </c>
      <c r="U23" s="10" t="s">
        <v>331</v>
      </c>
      <c r="V23" s="10" t="s">
        <v>331</v>
      </c>
      <c r="W23" s="10" t="s">
        <v>331</v>
      </c>
      <c r="X23" s="10" t="s">
        <v>331</v>
      </c>
      <c r="Y23" s="10" t="s">
        <v>331</v>
      </c>
      <c r="Z23" s="10" t="s">
        <v>331</v>
      </c>
      <c r="AA23" s="10" t="s">
        <v>331</v>
      </c>
      <c r="AB23" s="10" t="s">
        <v>331</v>
      </c>
      <c r="AC23" s="10">
        <v>3</v>
      </c>
      <c r="AD23" s="10">
        <v>32</v>
      </c>
      <c r="AE23" s="10" t="s">
        <v>331</v>
      </c>
      <c r="AF23" s="10" t="s">
        <v>331</v>
      </c>
      <c r="AG23" s="10" t="s">
        <v>331</v>
      </c>
      <c r="AH23" s="10" t="s">
        <v>331</v>
      </c>
      <c r="AI23" s="10">
        <v>333</v>
      </c>
      <c r="AJ23" s="10">
        <v>0</v>
      </c>
      <c r="AK23" s="10" t="s">
        <v>331</v>
      </c>
      <c r="AL23" s="10" t="s">
        <v>331</v>
      </c>
      <c r="AM23" s="10" t="s">
        <v>331</v>
      </c>
      <c r="AN23" s="10">
        <v>608</v>
      </c>
      <c r="AO23" s="10" t="s">
        <v>331</v>
      </c>
      <c r="AP23" s="10" t="s">
        <v>331</v>
      </c>
      <c r="AQ23" s="10" t="s">
        <v>331</v>
      </c>
      <c r="AR23" s="10">
        <v>1</v>
      </c>
      <c r="AS23" s="10" t="s">
        <v>331</v>
      </c>
      <c r="AT23" s="10" t="s">
        <v>331</v>
      </c>
      <c r="AU23" s="10" t="s">
        <v>331</v>
      </c>
      <c r="AV23" s="10" t="s">
        <v>331</v>
      </c>
      <c r="AW23" s="10" t="s">
        <v>331</v>
      </c>
      <c r="AX23" s="10" t="s">
        <v>331</v>
      </c>
      <c r="AY23" s="10" t="s">
        <v>331</v>
      </c>
      <c r="AZ23" s="10" t="s">
        <v>331</v>
      </c>
      <c r="BA23" s="10" t="s">
        <v>331</v>
      </c>
      <c r="BB23" s="10" t="s">
        <v>331</v>
      </c>
      <c r="BC23" s="10">
        <v>0</v>
      </c>
      <c r="BD23" s="10">
        <v>0</v>
      </c>
      <c r="BE23" s="10">
        <v>0</v>
      </c>
      <c r="BF23" s="10" t="s">
        <v>331</v>
      </c>
      <c r="BG23" s="10" t="s">
        <v>331</v>
      </c>
      <c r="BH23" s="10" t="s">
        <v>331</v>
      </c>
      <c r="BI23" s="10" t="s">
        <v>331</v>
      </c>
      <c r="BJ23" s="10" t="s">
        <v>331</v>
      </c>
      <c r="BK23" s="10">
        <v>0</v>
      </c>
      <c r="BL23" s="10" t="s">
        <v>331</v>
      </c>
      <c r="BM23" s="10" t="s">
        <v>331</v>
      </c>
      <c r="BN23" s="10" t="s">
        <v>331</v>
      </c>
      <c r="BO23" s="10" t="s">
        <v>331</v>
      </c>
      <c r="BP23" s="10">
        <v>194</v>
      </c>
      <c r="BQ23" s="10">
        <v>3680</v>
      </c>
      <c r="BR23" s="10">
        <v>140</v>
      </c>
      <c r="BS23" s="10" t="s">
        <v>331</v>
      </c>
      <c r="BT23" s="10" t="s">
        <v>331</v>
      </c>
      <c r="BU23" s="10">
        <v>19</v>
      </c>
      <c r="BV23" s="10">
        <v>38340</v>
      </c>
      <c r="BW23" s="10">
        <v>6014</v>
      </c>
      <c r="BX23" s="10">
        <v>12685</v>
      </c>
      <c r="BY23" s="10" t="s">
        <v>331</v>
      </c>
      <c r="BZ23" s="10" t="s">
        <v>331</v>
      </c>
      <c r="CA23" s="10" t="s">
        <v>331</v>
      </c>
      <c r="CB23" s="10">
        <v>-98</v>
      </c>
      <c r="CC23" s="10" t="s">
        <v>331</v>
      </c>
      <c r="CD23" s="11">
        <v>-57267</v>
      </c>
      <c r="CE23" s="10" t="s">
        <v>331</v>
      </c>
      <c r="CF23" s="10">
        <v>172</v>
      </c>
      <c r="CG23" s="10" t="s">
        <v>331</v>
      </c>
      <c r="CH23" s="10" t="s">
        <v>331</v>
      </c>
      <c r="CI23" s="10" t="s">
        <v>331</v>
      </c>
      <c r="CJ23" s="10">
        <v>148</v>
      </c>
      <c r="CK23" s="10" t="s">
        <v>331</v>
      </c>
      <c r="CL23" s="10" t="s">
        <v>331</v>
      </c>
      <c r="CM23" s="10" t="s">
        <v>331</v>
      </c>
      <c r="CN23" s="10">
        <v>7</v>
      </c>
      <c r="CO23" s="10" t="s">
        <v>331</v>
      </c>
      <c r="CP23" s="10" t="s">
        <v>331</v>
      </c>
      <c r="CQ23" s="10">
        <v>-38340</v>
      </c>
      <c r="CR23" s="12">
        <f t="shared" si="0"/>
        <v>-1</v>
      </c>
    </row>
    <row r="24" spans="1:96" x14ac:dyDescent="0.4">
      <c r="A24" t="s">
        <v>163</v>
      </c>
      <c r="B24" t="s">
        <v>256</v>
      </c>
      <c r="C24" s="10" t="s">
        <v>331</v>
      </c>
      <c r="D24" s="10" t="s">
        <v>331</v>
      </c>
      <c r="E24" s="10" t="s">
        <v>331</v>
      </c>
      <c r="F24" s="10" t="s">
        <v>331</v>
      </c>
      <c r="G24" s="10" t="s">
        <v>331</v>
      </c>
      <c r="H24" s="10" t="s">
        <v>331</v>
      </c>
      <c r="I24" s="10">
        <v>37</v>
      </c>
      <c r="J24" s="10">
        <v>88</v>
      </c>
      <c r="K24" s="10">
        <v>0</v>
      </c>
      <c r="L24" s="10" t="s">
        <v>331</v>
      </c>
      <c r="M24" s="10" t="s">
        <v>331</v>
      </c>
      <c r="N24" s="10" t="s">
        <v>331</v>
      </c>
      <c r="O24" s="10" t="s">
        <v>331</v>
      </c>
      <c r="P24" s="10" t="s">
        <v>331</v>
      </c>
      <c r="Q24" s="10" t="s">
        <v>331</v>
      </c>
      <c r="R24" s="10">
        <v>34</v>
      </c>
      <c r="S24" s="10">
        <v>2296</v>
      </c>
      <c r="T24" s="10" t="s">
        <v>331</v>
      </c>
      <c r="U24" s="10" t="s">
        <v>331</v>
      </c>
      <c r="V24" s="10" t="s">
        <v>331</v>
      </c>
      <c r="W24" s="10" t="s">
        <v>331</v>
      </c>
      <c r="X24" s="10">
        <v>0</v>
      </c>
      <c r="Y24" s="10" t="s">
        <v>331</v>
      </c>
      <c r="Z24" s="10" t="s">
        <v>331</v>
      </c>
      <c r="AA24" s="10" t="s">
        <v>331</v>
      </c>
      <c r="AB24" s="10" t="s">
        <v>331</v>
      </c>
      <c r="AC24" s="10">
        <v>500</v>
      </c>
      <c r="AD24" s="10">
        <v>139</v>
      </c>
      <c r="AE24" s="10" t="s">
        <v>331</v>
      </c>
      <c r="AF24" s="10" t="s">
        <v>331</v>
      </c>
      <c r="AG24" s="10">
        <v>1252</v>
      </c>
      <c r="AH24" s="10" t="s">
        <v>331</v>
      </c>
      <c r="AI24" s="10" t="s">
        <v>331</v>
      </c>
      <c r="AJ24" s="10" t="s">
        <v>331</v>
      </c>
      <c r="AK24" s="10" t="s">
        <v>331</v>
      </c>
      <c r="AL24" s="10" t="s">
        <v>331</v>
      </c>
      <c r="AM24" s="10" t="s">
        <v>331</v>
      </c>
      <c r="AN24" s="10" t="s">
        <v>331</v>
      </c>
      <c r="AO24" s="10" t="s">
        <v>331</v>
      </c>
      <c r="AP24" s="10" t="s">
        <v>331</v>
      </c>
      <c r="AQ24" s="10" t="s">
        <v>331</v>
      </c>
      <c r="AR24" s="10" t="s">
        <v>331</v>
      </c>
      <c r="AS24" s="10" t="s">
        <v>331</v>
      </c>
      <c r="AT24" s="10" t="s">
        <v>331</v>
      </c>
      <c r="AU24" s="10" t="s">
        <v>331</v>
      </c>
      <c r="AV24" s="10" t="s">
        <v>331</v>
      </c>
      <c r="AW24" s="10" t="s">
        <v>331</v>
      </c>
      <c r="AX24" s="10">
        <v>1570</v>
      </c>
      <c r="AY24" s="10" t="s">
        <v>331</v>
      </c>
      <c r="AZ24" s="10" t="s">
        <v>331</v>
      </c>
      <c r="BA24" s="10" t="s">
        <v>331</v>
      </c>
      <c r="BB24" s="10" t="s">
        <v>331</v>
      </c>
      <c r="BC24" s="10">
        <v>343</v>
      </c>
      <c r="BD24" s="10">
        <v>2</v>
      </c>
      <c r="BE24" s="10" t="s">
        <v>331</v>
      </c>
      <c r="BF24" s="10" t="s">
        <v>331</v>
      </c>
      <c r="BG24" s="10" t="s">
        <v>331</v>
      </c>
      <c r="BH24" s="10">
        <v>271</v>
      </c>
      <c r="BI24" s="10">
        <v>18</v>
      </c>
      <c r="BJ24" s="10" t="s">
        <v>331</v>
      </c>
      <c r="BK24" s="10" t="s">
        <v>331</v>
      </c>
      <c r="BL24" s="10">
        <v>163</v>
      </c>
      <c r="BM24" s="10">
        <v>211</v>
      </c>
      <c r="BN24" s="10" t="s">
        <v>331</v>
      </c>
      <c r="BO24" s="10" t="s">
        <v>331</v>
      </c>
      <c r="BP24" s="10">
        <v>52</v>
      </c>
      <c r="BQ24" s="10" t="s">
        <v>331</v>
      </c>
      <c r="BR24" s="10" t="s">
        <v>331</v>
      </c>
      <c r="BS24" s="10">
        <v>153</v>
      </c>
      <c r="BT24" s="10" t="s">
        <v>331</v>
      </c>
      <c r="BU24" s="10">
        <v>24</v>
      </c>
      <c r="BV24" s="10">
        <v>7153</v>
      </c>
      <c r="BW24" s="10">
        <v>27933</v>
      </c>
      <c r="BX24" s="10">
        <v>11118</v>
      </c>
      <c r="BY24" s="10" t="s">
        <v>331</v>
      </c>
      <c r="BZ24" s="10">
        <v>137</v>
      </c>
      <c r="CA24" s="10" t="s">
        <v>331</v>
      </c>
      <c r="CB24" s="10">
        <v>836</v>
      </c>
      <c r="CC24" s="10" t="s">
        <v>331</v>
      </c>
      <c r="CD24" s="11">
        <v>-47217</v>
      </c>
      <c r="CE24" s="10" t="s">
        <v>331</v>
      </c>
      <c r="CF24" s="10">
        <v>0</v>
      </c>
      <c r="CG24" s="10" t="s">
        <v>331</v>
      </c>
      <c r="CH24" s="10" t="s">
        <v>331</v>
      </c>
      <c r="CI24" s="10" t="s">
        <v>331</v>
      </c>
      <c r="CJ24" s="10">
        <v>0</v>
      </c>
      <c r="CK24" s="10" t="s">
        <v>331</v>
      </c>
      <c r="CL24" s="10" t="s">
        <v>331</v>
      </c>
      <c r="CM24" s="10" t="s">
        <v>331</v>
      </c>
      <c r="CN24" s="10">
        <v>39</v>
      </c>
      <c r="CO24" s="10" t="s">
        <v>331</v>
      </c>
      <c r="CP24" s="10" t="s">
        <v>331</v>
      </c>
      <c r="CQ24" s="10">
        <v>-7153</v>
      </c>
      <c r="CR24" s="12">
        <f t="shared" si="0"/>
        <v>-1</v>
      </c>
    </row>
    <row r="25" spans="1:96" x14ac:dyDescent="0.4">
      <c r="A25" t="s">
        <v>164</v>
      </c>
      <c r="B25" t="s">
        <v>257</v>
      </c>
      <c r="C25" s="10">
        <v>12</v>
      </c>
      <c r="D25" s="10">
        <v>1</v>
      </c>
      <c r="E25" s="10">
        <v>17</v>
      </c>
      <c r="F25" s="10">
        <v>15</v>
      </c>
      <c r="G25" s="10">
        <v>9</v>
      </c>
      <c r="H25" s="10" t="s">
        <v>331</v>
      </c>
      <c r="I25" s="10">
        <v>253</v>
      </c>
      <c r="J25" s="10">
        <v>0</v>
      </c>
      <c r="K25" s="10">
        <v>20</v>
      </c>
      <c r="L25" s="10">
        <v>0</v>
      </c>
      <c r="M25" s="10">
        <v>7</v>
      </c>
      <c r="N25" s="10">
        <v>814</v>
      </c>
      <c r="O25" s="10">
        <v>0</v>
      </c>
      <c r="P25" s="10">
        <v>292</v>
      </c>
      <c r="Q25" s="10">
        <v>753</v>
      </c>
      <c r="R25" s="10">
        <v>24</v>
      </c>
      <c r="S25" s="10" t="s">
        <v>331</v>
      </c>
      <c r="T25" s="10">
        <v>1218</v>
      </c>
      <c r="U25" s="10" t="s">
        <v>331</v>
      </c>
      <c r="V25" s="10">
        <v>4</v>
      </c>
      <c r="W25" s="10">
        <v>32</v>
      </c>
      <c r="X25" s="10" t="s">
        <v>331</v>
      </c>
      <c r="Y25" s="10">
        <v>2</v>
      </c>
      <c r="Z25" s="10">
        <v>0</v>
      </c>
      <c r="AA25" s="10">
        <v>142</v>
      </c>
      <c r="AB25" s="10">
        <v>13</v>
      </c>
      <c r="AC25" s="10">
        <v>307</v>
      </c>
      <c r="AD25" s="10">
        <v>221</v>
      </c>
      <c r="AE25" s="10">
        <v>40</v>
      </c>
      <c r="AF25" s="10">
        <v>0</v>
      </c>
      <c r="AG25" s="10">
        <v>584</v>
      </c>
      <c r="AH25" s="10">
        <v>0</v>
      </c>
      <c r="AI25" s="10">
        <v>1</v>
      </c>
      <c r="AJ25" s="10" t="s">
        <v>331</v>
      </c>
      <c r="AK25" s="10">
        <v>3</v>
      </c>
      <c r="AL25" s="10">
        <v>22</v>
      </c>
      <c r="AM25" s="10">
        <v>0</v>
      </c>
      <c r="AN25" s="10">
        <v>67</v>
      </c>
      <c r="AO25" s="10">
        <v>138</v>
      </c>
      <c r="AP25" s="10">
        <v>3</v>
      </c>
      <c r="AQ25" s="10">
        <v>2</v>
      </c>
      <c r="AR25" s="10">
        <v>61</v>
      </c>
      <c r="AS25" s="10">
        <v>38</v>
      </c>
      <c r="AT25" s="10">
        <v>52</v>
      </c>
      <c r="AU25" s="10">
        <v>11</v>
      </c>
      <c r="AV25" s="10">
        <v>9</v>
      </c>
      <c r="AW25" s="10" t="s">
        <v>331</v>
      </c>
      <c r="AX25" s="10">
        <v>0</v>
      </c>
      <c r="AY25" s="10">
        <v>141</v>
      </c>
      <c r="AZ25" s="10">
        <v>25</v>
      </c>
      <c r="BA25" s="10">
        <v>29</v>
      </c>
      <c r="BB25" s="10">
        <v>3</v>
      </c>
      <c r="BC25" s="10">
        <v>1140</v>
      </c>
      <c r="BD25" s="10">
        <v>8</v>
      </c>
      <c r="BE25" s="10">
        <v>592</v>
      </c>
      <c r="BF25" s="10">
        <v>18</v>
      </c>
      <c r="BG25" s="10">
        <v>153</v>
      </c>
      <c r="BH25" s="10">
        <v>4221</v>
      </c>
      <c r="BI25" s="10">
        <v>6813</v>
      </c>
      <c r="BJ25" s="10">
        <v>593</v>
      </c>
      <c r="BK25" s="10">
        <v>517</v>
      </c>
      <c r="BL25" s="10">
        <v>34</v>
      </c>
      <c r="BM25" s="10">
        <v>233</v>
      </c>
      <c r="BN25" s="10">
        <v>19</v>
      </c>
      <c r="BO25" s="10">
        <v>555</v>
      </c>
      <c r="BP25" s="10">
        <v>317</v>
      </c>
      <c r="BQ25" s="10">
        <v>59</v>
      </c>
      <c r="BR25" s="10">
        <v>78</v>
      </c>
      <c r="BS25" s="10" t="s">
        <v>331</v>
      </c>
      <c r="BT25" s="10">
        <v>3727</v>
      </c>
      <c r="BU25" s="10">
        <v>4</v>
      </c>
      <c r="BV25" s="10">
        <v>24467</v>
      </c>
      <c r="BW25" s="10">
        <v>62383</v>
      </c>
      <c r="BX25" s="10">
        <v>15439</v>
      </c>
      <c r="BY25" s="10" t="s">
        <v>331</v>
      </c>
      <c r="BZ25" s="10" t="s">
        <v>331</v>
      </c>
      <c r="CA25" s="10" t="s">
        <v>331</v>
      </c>
      <c r="CB25" s="10">
        <v>792</v>
      </c>
      <c r="CC25" s="10" t="s">
        <v>331</v>
      </c>
      <c r="CD25" s="11">
        <v>-103116</v>
      </c>
      <c r="CE25" s="10" t="s">
        <v>331</v>
      </c>
      <c r="CF25" s="10">
        <v>16</v>
      </c>
      <c r="CG25" s="10" t="s">
        <v>331</v>
      </c>
      <c r="CH25" s="10" t="s">
        <v>331</v>
      </c>
      <c r="CI25" s="10" t="s">
        <v>331</v>
      </c>
      <c r="CJ25" s="10">
        <v>4</v>
      </c>
      <c r="CK25" s="10" t="s">
        <v>331</v>
      </c>
      <c r="CL25" s="10" t="s">
        <v>331</v>
      </c>
      <c r="CM25" s="10" t="s">
        <v>331</v>
      </c>
      <c r="CN25" s="10">
        <v>14</v>
      </c>
      <c r="CO25" s="10" t="s">
        <v>331</v>
      </c>
      <c r="CP25" s="10" t="s">
        <v>331</v>
      </c>
      <c r="CQ25" s="10">
        <v>-24467</v>
      </c>
      <c r="CR25" s="12">
        <f t="shared" si="0"/>
        <v>-2</v>
      </c>
    </row>
    <row r="26" spans="1:96" x14ac:dyDescent="0.4">
      <c r="A26" t="s">
        <v>165</v>
      </c>
      <c r="B26" t="s">
        <v>258</v>
      </c>
      <c r="C26" s="10">
        <v>826</v>
      </c>
      <c r="D26" s="10">
        <v>4</v>
      </c>
      <c r="E26" s="10" t="s">
        <v>331</v>
      </c>
      <c r="F26" s="10" t="s">
        <v>331</v>
      </c>
      <c r="G26" s="10" t="s">
        <v>331</v>
      </c>
      <c r="H26" s="10" t="s">
        <v>331</v>
      </c>
      <c r="I26" s="10" t="s">
        <v>331</v>
      </c>
      <c r="J26" s="10">
        <v>1</v>
      </c>
      <c r="K26" s="10">
        <v>59</v>
      </c>
      <c r="L26" s="10">
        <v>0</v>
      </c>
      <c r="M26" s="10" t="s">
        <v>331</v>
      </c>
      <c r="N26" s="10" t="s">
        <v>331</v>
      </c>
      <c r="O26" s="10" t="s">
        <v>331</v>
      </c>
      <c r="P26" s="10" t="s">
        <v>331</v>
      </c>
      <c r="Q26" s="10" t="s">
        <v>331</v>
      </c>
      <c r="R26" s="10" t="s">
        <v>331</v>
      </c>
      <c r="S26" s="10" t="s">
        <v>331</v>
      </c>
      <c r="T26" s="10">
        <v>1</v>
      </c>
      <c r="U26" s="10">
        <v>19071</v>
      </c>
      <c r="V26" s="10">
        <v>0</v>
      </c>
      <c r="W26" s="10">
        <v>7</v>
      </c>
      <c r="X26" s="10">
        <v>342</v>
      </c>
      <c r="Y26" s="10">
        <v>3</v>
      </c>
      <c r="Z26" s="10">
        <v>98</v>
      </c>
      <c r="AA26" s="10">
        <v>1381</v>
      </c>
      <c r="AB26" s="10">
        <v>43</v>
      </c>
      <c r="AC26" s="10">
        <v>143</v>
      </c>
      <c r="AD26" s="10">
        <v>1</v>
      </c>
      <c r="AE26" s="10">
        <v>244</v>
      </c>
      <c r="AF26" s="10">
        <v>53</v>
      </c>
      <c r="AG26" s="10">
        <v>62</v>
      </c>
      <c r="AH26" s="10">
        <v>293</v>
      </c>
      <c r="AI26" s="10">
        <v>1</v>
      </c>
      <c r="AJ26" s="10">
        <v>73</v>
      </c>
      <c r="AK26" s="10">
        <v>20</v>
      </c>
      <c r="AL26" s="10" t="s">
        <v>331</v>
      </c>
      <c r="AM26" s="10" t="s">
        <v>331</v>
      </c>
      <c r="AN26" s="10">
        <v>8</v>
      </c>
      <c r="AO26" s="10" t="s">
        <v>331</v>
      </c>
      <c r="AP26" s="10">
        <v>10</v>
      </c>
      <c r="AQ26" s="10">
        <v>3</v>
      </c>
      <c r="AR26" s="10" t="s">
        <v>331</v>
      </c>
      <c r="AS26" s="10">
        <v>25</v>
      </c>
      <c r="AT26" s="10" t="s">
        <v>331</v>
      </c>
      <c r="AU26" s="10" t="s">
        <v>331</v>
      </c>
      <c r="AV26" s="10" t="s">
        <v>331</v>
      </c>
      <c r="AW26" s="10" t="s">
        <v>331</v>
      </c>
      <c r="AX26" s="10" t="s">
        <v>331</v>
      </c>
      <c r="AY26" s="10" t="s">
        <v>331</v>
      </c>
      <c r="AZ26" s="10" t="s">
        <v>331</v>
      </c>
      <c r="BA26" s="10" t="s">
        <v>331</v>
      </c>
      <c r="BB26" s="10" t="s">
        <v>331</v>
      </c>
      <c r="BC26" s="10">
        <v>250</v>
      </c>
      <c r="BD26" s="10">
        <v>1</v>
      </c>
      <c r="BE26" s="10">
        <v>0</v>
      </c>
      <c r="BF26" s="10" t="s">
        <v>331</v>
      </c>
      <c r="BG26" s="10">
        <v>607</v>
      </c>
      <c r="BH26" s="10">
        <v>2</v>
      </c>
      <c r="BI26" s="10">
        <v>563</v>
      </c>
      <c r="BJ26" s="10">
        <v>445</v>
      </c>
      <c r="BK26" s="10">
        <v>498</v>
      </c>
      <c r="BL26" s="10">
        <v>33</v>
      </c>
      <c r="BM26" s="10">
        <v>960</v>
      </c>
      <c r="BN26" s="10">
        <v>925</v>
      </c>
      <c r="BO26" s="10">
        <v>7183</v>
      </c>
      <c r="BP26" s="10">
        <v>312</v>
      </c>
      <c r="BQ26" s="10">
        <v>321</v>
      </c>
      <c r="BR26" s="10">
        <v>1</v>
      </c>
      <c r="BS26" s="10">
        <v>58</v>
      </c>
      <c r="BT26" s="10">
        <v>5127</v>
      </c>
      <c r="BU26" s="10" t="s">
        <v>331</v>
      </c>
      <c r="BV26" s="10">
        <v>40056</v>
      </c>
      <c r="BW26" s="10">
        <v>61991</v>
      </c>
      <c r="BX26" s="10" t="s">
        <v>331</v>
      </c>
      <c r="BY26" s="10" t="s">
        <v>331</v>
      </c>
      <c r="BZ26" s="10" t="s">
        <v>331</v>
      </c>
      <c r="CA26" s="10" t="s">
        <v>331</v>
      </c>
      <c r="CB26" s="10">
        <v>268</v>
      </c>
      <c r="CC26" s="10" t="s">
        <v>331</v>
      </c>
      <c r="CD26" s="11">
        <v>-102316</v>
      </c>
      <c r="CE26" s="10" t="s">
        <v>331</v>
      </c>
      <c r="CF26" s="10" t="s">
        <v>331</v>
      </c>
      <c r="CG26" s="10" t="s">
        <v>331</v>
      </c>
      <c r="CH26" s="10" t="s">
        <v>331</v>
      </c>
      <c r="CI26" s="10" t="s">
        <v>331</v>
      </c>
      <c r="CJ26" s="10" t="s">
        <v>331</v>
      </c>
      <c r="CK26" s="10" t="s">
        <v>331</v>
      </c>
      <c r="CL26" s="10" t="s">
        <v>331</v>
      </c>
      <c r="CM26" s="10" t="s">
        <v>331</v>
      </c>
      <c r="CN26" s="10" t="s">
        <v>331</v>
      </c>
      <c r="CO26" s="10" t="s">
        <v>331</v>
      </c>
      <c r="CP26" s="10" t="s">
        <v>331</v>
      </c>
      <c r="CQ26" s="10">
        <v>-40056</v>
      </c>
      <c r="CR26" s="12">
        <f t="shared" si="0"/>
        <v>1</v>
      </c>
    </row>
    <row r="27" spans="1:96" x14ac:dyDescent="0.4">
      <c r="A27" t="s">
        <v>166</v>
      </c>
      <c r="B27" t="s">
        <v>259</v>
      </c>
      <c r="C27" s="10">
        <v>36</v>
      </c>
      <c r="D27" s="10">
        <v>15</v>
      </c>
      <c r="E27" s="10" t="s">
        <v>331</v>
      </c>
      <c r="F27" s="10">
        <v>2</v>
      </c>
      <c r="G27" s="10" t="s">
        <v>331</v>
      </c>
      <c r="H27" s="10" t="s">
        <v>331</v>
      </c>
      <c r="I27" s="10">
        <v>517</v>
      </c>
      <c r="J27" s="10">
        <v>185</v>
      </c>
      <c r="K27" s="10">
        <v>140</v>
      </c>
      <c r="L27" s="10" t="s">
        <v>331</v>
      </c>
      <c r="M27" s="10" t="s">
        <v>331</v>
      </c>
      <c r="N27" s="10">
        <v>101</v>
      </c>
      <c r="O27" s="10">
        <v>0</v>
      </c>
      <c r="P27" s="10">
        <v>0</v>
      </c>
      <c r="Q27" s="10">
        <v>575</v>
      </c>
      <c r="R27" s="10">
        <v>123</v>
      </c>
      <c r="S27" s="10">
        <v>1344</v>
      </c>
      <c r="T27" s="10">
        <v>118</v>
      </c>
      <c r="U27" s="10">
        <v>85</v>
      </c>
      <c r="V27" s="10">
        <v>1691</v>
      </c>
      <c r="W27" s="10">
        <v>403</v>
      </c>
      <c r="X27" s="10">
        <v>735</v>
      </c>
      <c r="Y27" s="10">
        <v>63</v>
      </c>
      <c r="Z27" s="10">
        <v>52</v>
      </c>
      <c r="AA27" s="10">
        <v>0</v>
      </c>
      <c r="AB27" s="10">
        <v>1317</v>
      </c>
      <c r="AC27" s="10">
        <v>982</v>
      </c>
      <c r="AD27" s="10">
        <v>19</v>
      </c>
      <c r="AE27" s="10">
        <v>76</v>
      </c>
      <c r="AF27" s="10">
        <v>3290</v>
      </c>
      <c r="AG27" s="10">
        <v>730</v>
      </c>
      <c r="AH27" s="10" t="s">
        <v>331</v>
      </c>
      <c r="AI27" s="10" t="s">
        <v>331</v>
      </c>
      <c r="AJ27" s="10">
        <v>1</v>
      </c>
      <c r="AK27" s="10">
        <v>2</v>
      </c>
      <c r="AL27" s="10" t="s">
        <v>331</v>
      </c>
      <c r="AM27" s="10">
        <v>1</v>
      </c>
      <c r="AN27" s="10">
        <v>16</v>
      </c>
      <c r="AO27" s="10">
        <v>1</v>
      </c>
      <c r="AP27" s="10" t="s">
        <v>331</v>
      </c>
      <c r="AQ27" s="10">
        <v>135</v>
      </c>
      <c r="AR27" s="10" t="s">
        <v>331</v>
      </c>
      <c r="AS27" s="10">
        <v>1</v>
      </c>
      <c r="AT27" s="10" t="s">
        <v>331</v>
      </c>
      <c r="AU27" s="10" t="s">
        <v>331</v>
      </c>
      <c r="AV27" s="10" t="s">
        <v>331</v>
      </c>
      <c r="AW27" s="10" t="s">
        <v>331</v>
      </c>
      <c r="AX27" s="10">
        <v>0</v>
      </c>
      <c r="AY27" s="10">
        <v>8</v>
      </c>
      <c r="AZ27" s="10">
        <v>27</v>
      </c>
      <c r="BA27" s="10" t="s">
        <v>331</v>
      </c>
      <c r="BB27" s="10" t="s">
        <v>331</v>
      </c>
      <c r="BC27" s="10">
        <v>167</v>
      </c>
      <c r="BD27" s="10">
        <v>2</v>
      </c>
      <c r="BE27" s="10">
        <v>166</v>
      </c>
      <c r="BF27" s="10">
        <v>114</v>
      </c>
      <c r="BG27" s="10">
        <v>6</v>
      </c>
      <c r="BH27" s="10">
        <v>72</v>
      </c>
      <c r="BI27" s="10">
        <v>480</v>
      </c>
      <c r="BJ27" s="10">
        <v>2416</v>
      </c>
      <c r="BK27" s="10">
        <v>1010</v>
      </c>
      <c r="BL27" s="10" t="s">
        <v>331</v>
      </c>
      <c r="BM27" s="10">
        <v>63</v>
      </c>
      <c r="BN27" s="10">
        <v>1582</v>
      </c>
      <c r="BO27" s="10">
        <v>239</v>
      </c>
      <c r="BP27" s="10">
        <v>763</v>
      </c>
      <c r="BQ27" s="10">
        <v>193</v>
      </c>
      <c r="BR27" s="10">
        <v>57</v>
      </c>
      <c r="BS27" s="10">
        <v>0</v>
      </c>
      <c r="BT27" s="10">
        <v>1639</v>
      </c>
      <c r="BU27" s="10">
        <v>14</v>
      </c>
      <c r="BV27" s="10">
        <v>21774</v>
      </c>
      <c r="BW27" s="10">
        <v>12385</v>
      </c>
      <c r="BX27" s="10">
        <v>374</v>
      </c>
      <c r="BY27" s="10" t="s">
        <v>331</v>
      </c>
      <c r="BZ27" s="10">
        <v>292</v>
      </c>
      <c r="CA27" s="10" t="s">
        <v>331</v>
      </c>
      <c r="CB27" s="10">
        <v>128</v>
      </c>
      <c r="CC27" s="10" t="s">
        <v>331</v>
      </c>
      <c r="CD27" s="11">
        <v>-34955</v>
      </c>
      <c r="CE27" s="10" t="s">
        <v>331</v>
      </c>
      <c r="CF27" s="10" t="s">
        <v>331</v>
      </c>
      <c r="CG27" s="10" t="s">
        <v>331</v>
      </c>
      <c r="CH27" s="10" t="s">
        <v>331</v>
      </c>
      <c r="CI27" s="10" t="s">
        <v>331</v>
      </c>
      <c r="CJ27" s="10">
        <v>3</v>
      </c>
      <c r="CK27" s="10" t="s">
        <v>331</v>
      </c>
      <c r="CL27" s="10" t="s">
        <v>331</v>
      </c>
      <c r="CM27" s="10" t="s">
        <v>331</v>
      </c>
      <c r="CN27" s="10">
        <v>0</v>
      </c>
      <c r="CO27" s="10" t="s">
        <v>331</v>
      </c>
      <c r="CP27" s="10" t="s">
        <v>331</v>
      </c>
      <c r="CQ27" s="10">
        <v>-21774</v>
      </c>
      <c r="CR27" s="12">
        <f t="shared" si="0"/>
        <v>1</v>
      </c>
    </row>
    <row r="28" spans="1:96" x14ac:dyDescent="0.4">
      <c r="A28" t="s">
        <v>167</v>
      </c>
      <c r="B28" t="s">
        <v>260</v>
      </c>
      <c r="C28" s="10">
        <v>29</v>
      </c>
      <c r="D28" s="10" t="s">
        <v>331</v>
      </c>
      <c r="E28" s="10" t="s">
        <v>331</v>
      </c>
      <c r="F28" s="10" t="s">
        <v>331</v>
      </c>
      <c r="G28" s="10" t="s">
        <v>331</v>
      </c>
      <c r="H28" s="10">
        <v>-1</v>
      </c>
      <c r="I28" s="10" t="s">
        <v>331</v>
      </c>
      <c r="J28" s="10" t="s">
        <v>331</v>
      </c>
      <c r="K28" s="10">
        <v>0</v>
      </c>
      <c r="L28" s="10" t="s">
        <v>331</v>
      </c>
      <c r="M28" s="10" t="s">
        <v>331</v>
      </c>
      <c r="N28" s="10" t="s">
        <v>331</v>
      </c>
      <c r="O28" s="10" t="s">
        <v>331</v>
      </c>
      <c r="P28" s="10" t="s">
        <v>331</v>
      </c>
      <c r="Q28" s="10">
        <v>1335</v>
      </c>
      <c r="R28" s="10" t="s">
        <v>331</v>
      </c>
      <c r="S28" s="10" t="s">
        <v>331</v>
      </c>
      <c r="T28" s="10">
        <v>44</v>
      </c>
      <c r="U28" s="10">
        <v>9</v>
      </c>
      <c r="V28" s="10">
        <v>499</v>
      </c>
      <c r="W28" s="10">
        <v>738</v>
      </c>
      <c r="X28" s="10" t="s">
        <v>331</v>
      </c>
      <c r="Y28" s="10">
        <v>902</v>
      </c>
      <c r="Z28" s="10">
        <v>-5</v>
      </c>
      <c r="AA28" s="10" t="s">
        <v>331</v>
      </c>
      <c r="AB28" s="10">
        <v>0</v>
      </c>
      <c r="AC28" s="10">
        <v>234</v>
      </c>
      <c r="AD28" s="10">
        <v>177</v>
      </c>
      <c r="AE28" s="10">
        <v>8</v>
      </c>
      <c r="AF28" s="10">
        <v>2</v>
      </c>
      <c r="AG28" s="10">
        <v>414</v>
      </c>
      <c r="AH28" s="10" t="s">
        <v>331</v>
      </c>
      <c r="AI28" s="10" t="s">
        <v>331</v>
      </c>
      <c r="AJ28" s="10" t="s">
        <v>331</v>
      </c>
      <c r="AK28" s="10" t="s">
        <v>331</v>
      </c>
      <c r="AL28" s="10" t="s">
        <v>331</v>
      </c>
      <c r="AM28" s="10" t="s">
        <v>331</v>
      </c>
      <c r="AN28" s="10" t="s">
        <v>331</v>
      </c>
      <c r="AO28" s="10" t="s">
        <v>331</v>
      </c>
      <c r="AP28" s="10">
        <v>7</v>
      </c>
      <c r="AQ28" s="10">
        <v>8</v>
      </c>
      <c r="AR28" s="10">
        <v>1369</v>
      </c>
      <c r="AS28" s="10">
        <v>2</v>
      </c>
      <c r="AT28" s="10" t="s">
        <v>331</v>
      </c>
      <c r="AU28" s="10" t="s">
        <v>331</v>
      </c>
      <c r="AV28" s="10" t="s">
        <v>331</v>
      </c>
      <c r="AW28" s="10" t="s">
        <v>331</v>
      </c>
      <c r="AX28" s="10" t="s">
        <v>331</v>
      </c>
      <c r="AY28" s="10" t="s">
        <v>331</v>
      </c>
      <c r="AZ28" s="10">
        <v>28</v>
      </c>
      <c r="BA28" s="10" t="s">
        <v>331</v>
      </c>
      <c r="BB28" s="10" t="s">
        <v>331</v>
      </c>
      <c r="BC28" s="10">
        <v>3</v>
      </c>
      <c r="BD28" s="10">
        <v>2</v>
      </c>
      <c r="BE28" s="10">
        <v>90</v>
      </c>
      <c r="BF28" s="10" t="s">
        <v>331</v>
      </c>
      <c r="BG28" s="10">
        <v>32</v>
      </c>
      <c r="BH28" s="10">
        <v>76</v>
      </c>
      <c r="BI28" s="10">
        <v>129</v>
      </c>
      <c r="BJ28" s="10" t="s">
        <v>331</v>
      </c>
      <c r="BK28" s="10">
        <v>589</v>
      </c>
      <c r="BL28" s="10">
        <v>47</v>
      </c>
      <c r="BM28" s="10">
        <v>30</v>
      </c>
      <c r="BN28" s="10">
        <v>14</v>
      </c>
      <c r="BO28" s="10">
        <v>153</v>
      </c>
      <c r="BP28" s="10">
        <v>1211</v>
      </c>
      <c r="BQ28" s="10">
        <v>128</v>
      </c>
      <c r="BR28" s="10">
        <v>19</v>
      </c>
      <c r="BS28" s="10">
        <v>6</v>
      </c>
      <c r="BT28" s="10">
        <v>1946</v>
      </c>
      <c r="BU28" s="10" t="s">
        <v>331</v>
      </c>
      <c r="BV28" s="10">
        <v>10274</v>
      </c>
      <c r="BW28" s="10">
        <v>140543</v>
      </c>
      <c r="BX28" s="10" t="s">
        <v>331</v>
      </c>
      <c r="BY28" s="10" t="s">
        <v>331</v>
      </c>
      <c r="BZ28" s="10" t="s">
        <v>331</v>
      </c>
      <c r="CA28" s="10" t="s">
        <v>331</v>
      </c>
      <c r="CB28" s="10">
        <v>-272</v>
      </c>
      <c r="CC28" s="10" t="s">
        <v>331</v>
      </c>
      <c r="CD28" s="11">
        <v>-150544</v>
      </c>
      <c r="CE28" s="10" t="s">
        <v>331</v>
      </c>
      <c r="CF28" s="10" t="s">
        <v>331</v>
      </c>
      <c r="CG28" s="10" t="s">
        <v>331</v>
      </c>
      <c r="CH28" s="10" t="s">
        <v>331</v>
      </c>
      <c r="CI28" s="10" t="s">
        <v>331</v>
      </c>
      <c r="CJ28" s="10" t="s">
        <v>331</v>
      </c>
      <c r="CK28" s="10" t="s">
        <v>331</v>
      </c>
      <c r="CL28" s="10" t="s">
        <v>331</v>
      </c>
      <c r="CM28" s="10" t="s">
        <v>331</v>
      </c>
      <c r="CN28" s="10" t="s">
        <v>331</v>
      </c>
      <c r="CO28" s="10" t="s">
        <v>331</v>
      </c>
      <c r="CP28" s="10" t="s">
        <v>331</v>
      </c>
      <c r="CQ28" s="10">
        <v>-10274</v>
      </c>
      <c r="CR28" s="12">
        <f t="shared" si="0"/>
        <v>1</v>
      </c>
    </row>
    <row r="29" spans="1:96" x14ac:dyDescent="0.4">
      <c r="A29" t="s">
        <v>168</v>
      </c>
      <c r="B29" t="s">
        <v>261</v>
      </c>
      <c r="C29" s="10">
        <v>178</v>
      </c>
      <c r="D29" s="10">
        <v>0</v>
      </c>
      <c r="E29" s="10">
        <v>11</v>
      </c>
      <c r="F29" s="10">
        <v>25</v>
      </c>
      <c r="G29" s="10">
        <v>11</v>
      </c>
      <c r="H29" s="10">
        <v>3</v>
      </c>
      <c r="I29" s="10">
        <v>457</v>
      </c>
      <c r="J29" s="10">
        <v>26</v>
      </c>
      <c r="K29" s="10">
        <v>63</v>
      </c>
      <c r="L29" s="10">
        <v>46</v>
      </c>
      <c r="M29" s="10">
        <v>79</v>
      </c>
      <c r="N29" s="10">
        <v>140</v>
      </c>
      <c r="O29" s="10">
        <v>9</v>
      </c>
      <c r="P29" s="10">
        <v>69</v>
      </c>
      <c r="Q29" s="10">
        <v>151</v>
      </c>
      <c r="R29" s="10">
        <v>27</v>
      </c>
      <c r="S29" s="10">
        <v>41</v>
      </c>
      <c r="T29" s="10">
        <v>121</v>
      </c>
      <c r="U29" s="10">
        <v>3537</v>
      </c>
      <c r="V29" s="10">
        <v>38</v>
      </c>
      <c r="W29" s="10">
        <v>2</v>
      </c>
      <c r="X29" s="10">
        <v>8075</v>
      </c>
      <c r="Y29" s="10">
        <v>1184</v>
      </c>
      <c r="Z29" s="10">
        <v>29</v>
      </c>
      <c r="AA29" s="10">
        <v>450</v>
      </c>
      <c r="AB29" s="10">
        <v>509</v>
      </c>
      <c r="AC29" s="10">
        <v>1223</v>
      </c>
      <c r="AD29" s="10">
        <v>17</v>
      </c>
      <c r="AE29" s="10">
        <v>218</v>
      </c>
      <c r="AF29" s="10">
        <v>42</v>
      </c>
      <c r="AG29" s="10">
        <v>349</v>
      </c>
      <c r="AH29" s="10">
        <v>1</v>
      </c>
      <c r="AI29" s="10">
        <v>7</v>
      </c>
      <c r="AJ29" s="10">
        <v>1</v>
      </c>
      <c r="AK29" s="10">
        <v>12</v>
      </c>
      <c r="AL29" s="10">
        <v>209</v>
      </c>
      <c r="AM29" s="10">
        <v>6</v>
      </c>
      <c r="AN29" s="10">
        <v>379</v>
      </c>
      <c r="AO29" s="10">
        <v>34</v>
      </c>
      <c r="AP29" s="10">
        <v>246</v>
      </c>
      <c r="AQ29" s="10">
        <v>10</v>
      </c>
      <c r="AR29" s="10">
        <v>40</v>
      </c>
      <c r="AS29" s="10">
        <v>37</v>
      </c>
      <c r="AT29" s="10">
        <v>92</v>
      </c>
      <c r="AU29" s="10">
        <v>30</v>
      </c>
      <c r="AV29" s="10">
        <v>8</v>
      </c>
      <c r="AW29" s="10">
        <v>0</v>
      </c>
      <c r="AX29" s="10">
        <v>0</v>
      </c>
      <c r="AY29" s="10">
        <v>168</v>
      </c>
      <c r="AZ29" s="10">
        <v>111</v>
      </c>
      <c r="BA29" s="10">
        <v>26</v>
      </c>
      <c r="BB29" s="10">
        <v>27</v>
      </c>
      <c r="BC29" s="10">
        <v>317</v>
      </c>
      <c r="BD29" s="10">
        <v>75</v>
      </c>
      <c r="BE29" s="10">
        <v>383</v>
      </c>
      <c r="BF29" s="10">
        <v>19</v>
      </c>
      <c r="BG29" s="10">
        <v>17</v>
      </c>
      <c r="BH29" s="10">
        <v>138</v>
      </c>
      <c r="BI29" s="10">
        <v>286</v>
      </c>
      <c r="BJ29" s="10">
        <v>153</v>
      </c>
      <c r="BK29" s="10">
        <v>86</v>
      </c>
      <c r="BL29" s="10">
        <v>5</v>
      </c>
      <c r="BM29" s="10">
        <v>17</v>
      </c>
      <c r="BN29" s="10">
        <v>350</v>
      </c>
      <c r="BO29" s="10">
        <v>386</v>
      </c>
      <c r="BP29" s="10">
        <v>147</v>
      </c>
      <c r="BQ29" s="10">
        <v>22</v>
      </c>
      <c r="BR29" s="10">
        <v>61</v>
      </c>
      <c r="BS29" s="10">
        <v>2</v>
      </c>
      <c r="BT29" s="10">
        <v>1605</v>
      </c>
      <c r="BU29" s="10">
        <v>2</v>
      </c>
      <c r="BV29" s="10">
        <v>22645</v>
      </c>
      <c r="BW29" s="10">
        <v>2060</v>
      </c>
      <c r="BX29" s="10" t="s">
        <v>331</v>
      </c>
      <c r="BY29" s="10" t="s">
        <v>331</v>
      </c>
      <c r="BZ29" s="10" t="s">
        <v>331</v>
      </c>
      <c r="CA29" s="10" t="s">
        <v>331</v>
      </c>
      <c r="CB29" s="10">
        <v>53</v>
      </c>
      <c r="CC29" s="10" t="s">
        <v>331</v>
      </c>
      <c r="CD29" s="11">
        <v>-24757</v>
      </c>
      <c r="CE29" s="10" t="s">
        <v>331</v>
      </c>
      <c r="CF29" s="10" t="s">
        <v>331</v>
      </c>
      <c r="CG29" s="10" t="s">
        <v>331</v>
      </c>
      <c r="CH29" s="10" t="s">
        <v>331</v>
      </c>
      <c r="CI29" s="10" t="s">
        <v>331</v>
      </c>
      <c r="CJ29" s="10" t="s">
        <v>331</v>
      </c>
      <c r="CK29" s="10" t="s">
        <v>331</v>
      </c>
      <c r="CL29" s="10" t="s">
        <v>331</v>
      </c>
      <c r="CM29" s="10" t="s">
        <v>331</v>
      </c>
      <c r="CN29" s="10" t="s">
        <v>331</v>
      </c>
      <c r="CO29" s="10" t="s">
        <v>331</v>
      </c>
      <c r="CP29" s="10" t="s">
        <v>331</v>
      </c>
      <c r="CQ29" s="10">
        <v>-22645</v>
      </c>
      <c r="CR29" s="12">
        <f t="shared" si="0"/>
        <v>1</v>
      </c>
    </row>
    <row r="30" spans="1:96" x14ac:dyDescent="0.4">
      <c r="A30" t="s">
        <v>169</v>
      </c>
      <c r="B30" t="s">
        <v>262</v>
      </c>
      <c r="C30" s="10">
        <v>0</v>
      </c>
      <c r="D30" s="10" t="s">
        <v>331</v>
      </c>
      <c r="E30" s="10">
        <v>0</v>
      </c>
      <c r="F30" s="10">
        <v>0</v>
      </c>
      <c r="G30" s="10" t="s">
        <v>331</v>
      </c>
      <c r="H30" s="10">
        <v>0</v>
      </c>
      <c r="I30" s="10">
        <v>15</v>
      </c>
      <c r="J30" s="10" t="s">
        <v>331</v>
      </c>
      <c r="K30" s="10" t="s">
        <v>331</v>
      </c>
      <c r="L30" s="10" t="s">
        <v>331</v>
      </c>
      <c r="M30" s="10">
        <v>0</v>
      </c>
      <c r="N30" s="10">
        <v>0</v>
      </c>
      <c r="O30" s="10" t="s">
        <v>331</v>
      </c>
      <c r="P30" s="10">
        <v>0</v>
      </c>
      <c r="Q30" s="10" t="s">
        <v>331</v>
      </c>
      <c r="R30" s="10" t="s">
        <v>331</v>
      </c>
      <c r="S30" s="10" t="s">
        <v>331</v>
      </c>
      <c r="T30" s="10" t="s">
        <v>331</v>
      </c>
      <c r="U30" s="10">
        <v>2</v>
      </c>
      <c r="V30" s="10" t="s">
        <v>331</v>
      </c>
      <c r="W30" s="10">
        <v>0</v>
      </c>
      <c r="X30" s="10" t="s">
        <v>331</v>
      </c>
      <c r="Y30" s="10">
        <v>32</v>
      </c>
      <c r="Z30" s="10" t="s">
        <v>331</v>
      </c>
      <c r="AA30" s="10">
        <v>13</v>
      </c>
      <c r="AB30" s="10" t="s">
        <v>331</v>
      </c>
      <c r="AC30" s="10">
        <v>149</v>
      </c>
      <c r="AD30" s="10">
        <v>3</v>
      </c>
      <c r="AE30" s="10">
        <v>5</v>
      </c>
      <c r="AF30" s="10">
        <v>3</v>
      </c>
      <c r="AG30" s="10">
        <v>119</v>
      </c>
      <c r="AH30" s="10" t="s">
        <v>331</v>
      </c>
      <c r="AI30" s="10">
        <v>0</v>
      </c>
      <c r="AJ30" s="10" t="s">
        <v>331</v>
      </c>
      <c r="AK30" s="10">
        <v>10</v>
      </c>
      <c r="AL30" s="10">
        <v>0</v>
      </c>
      <c r="AM30" s="10">
        <v>1</v>
      </c>
      <c r="AN30" s="10">
        <v>2</v>
      </c>
      <c r="AO30" s="10">
        <v>1</v>
      </c>
      <c r="AP30" s="10">
        <v>53</v>
      </c>
      <c r="AQ30" s="10">
        <v>16</v>
      </c>
      <c r="AR30" s="10">
        <v>63</v>
      </c>
      <c r="AS30" s="10">
        <v>116</v>
      </c>
      <c r="AT30" s="10">
        <v>46</v>
      </c>
      <c r="AU30" s="10">
        <v>87</v>
      </c>
      <c r="AV30" s="10">
        <v>58</v>
      </c>
      <c r="AW30" s="10" t="s">
        <v>331</v>
      </c>
      <c r="AX30" s="10" t="s">
        <v>331</v>
      </c>
      <c r="AY30" s="10">
        <v>31</v>
      </c>
      <c r="AZ30" s="10">
        <v>5</v>
      </c>
      <c r="BA30" s="10">
        <v>6</v>
      </c>
      <c r="BB30" s="10">
        <v>4</v>
      </c>
      <c r="BC30" s="10">
        <v>96</v>
      </c>
      <c r="BD30" s="10">
        <v>15</v>
      </c>
      <c r="BE30" s="10">
        <v>500</v>
      </c>
      <c r="BF30" s="10">
        <v>1</v>
      </c>
      <c r="BG30" s="10">
        <v>11</v>
      </c>
      <c r="BH30" s="10">
        <v>47</v>
      </c>
      <c r="BI30" s="10">
        <v>47</v>
      </c>
      <c r="BJ30" s="10">
        <v>2</v>
      </c>
      <c r="BK30" s="10">
        <v>22</v>
      </c>
      <c r="BL30" s="10">
        <v>15</v>
      </c>
      <c r="BM30" s="10">
        <v>2</v>
      </c>
      <c r="BN30" s="10">
        <v>282</v>
      </c>
      <c r="BO30" s="10">
        <v>52</v>
      </c>
      <c r="BP30" s="10">
        <v>57</v>
      </c>
      <c r="BQ30" s="10">
        <v>24</v>
      </c>
      <c r="BR30" s="10">
        <v>38</v>
      </c>
      <c r="BS30" s="10" t="s">
        <v>331</v>
      </c>
      <c r="BT30" s="10">
        <v>367</v>
      </c>
      <c r="BU30" s="10">
        <v>10</v>
      </c>
      <c r="BV30" s="10">
        <v>2429</v>
      </c>
      <c r="BW30" s="10">
        <v>435</v>
      </c>
      <c r="BX30" s="10" t="s">
        <v>331</v>
      </c>
      <c r="BY30" s="10" t="s">
        <v>331</v>
      </c>
      <c r="BZ30" s="10" t="s">
        <v>331</v>
      </c>
      <c r="CA30" s="10" t="s">
        <v>331</v>
      </c>
      <c r="CB30" s="10">
        <v>8</v>
      </c>
      <c r="CC30" s="10" t="s">
        <v>331</v>
      </c>
      <c r="CD30" s="11">
        <v>-2871</v>
      </c>
      <c r="CE30" s="10" t="s">
        <v>331</v>
      </c>
      <c r="CF30" s="10" t="s">
        <v>331</v>
      </c>
      <c r="CG30" s="10" t="s">
        <v>331</v>
      </c>
      <c r="CH30" s="10" t="s">
        <v>331</v>
      </c>
      <c r="CI30" s="10" t="s">
        <v>331</v>
      </c>
      <c r="CJ30" s="10" t="s">
        <v>331</v>
      </c>
      <c r="CK30" s="10" t="s">
        <v>331</v>
      </c>
      <c r="CL30" s="10" t="s">
        <v>331</v>
      </c>
      <c r="CM30" s="10" t="s">
        <v>331</v>
      </c>
      <c r="CN30" s="10" t="s">
        <v>331</v>
      </c>
      <c r="CO30" s="10" t="s">
        <v>331</v>
      </c>
      <c r="CP30" s="10" t="s">
        <v>331</v>
      </c>
      <c r="CQ30" s="10">
        <v>-2429</v>
      </c>
      <c r="CR30" s="12">
        <f t="shared" si="0"/>
        <v>0</v>
      </c>
    </row>
    <row r="31" spans="1:96" x14ac:dyDescent="0.4">
      <c r="A31" t="s">
        <v>170</v>
      </c>
      <c r="B31" t="s">
        <v>263</v>
      </c>
      <c r="C31" s="10">
        <v>1890</v>
      </c>
      <c r="D31" s="10">
        <v>45</v>
      </c>
      <c r="E31" s="10">
        <v>633</v>
      </c>
      <c r="F31" s="10">
        <v>521</v>
      </c>
      <c r="G31" s="10">
        <v>173</v>
      </c>
      <c r="H31" s="10">
        <v>7486</v>
      </c>
      <c r="I31" s="10">
        <v>2442</v>
      </c>
      <c r="J31" s="10">
        <v>101</v>
      </c>
      <c r="K31" s="10">
        <v>37</v>
      </c>
      <c r="L31" s="10">
        <v>98</v>
      </c>
      <c r="M31" s="10">
        <v>374</v>
      </c>
      <c r="N31" s="10">
        <v>176</v>
      </c>
      <c r="O31" s="10">
        <v>29</v>
      </c>
      <c r="P31" s="10">
        <v>125</v>
      </c>
      <c r="Q31" s="10">
        <v>25</v>
      </c>
      <c r="R31" s="10">
        <v>15</v>
      </c>
      <c r="S31" s="10">
        <v>7</v>
      </c>
      <c r="T31" s="10">
        <v>8</v>
      </c>
      <c r="U31" s="10">
        <v>106</v>
      </c>
      <c r="V31" s="10">
        <v>12</v>
      </c>
      <c r="W31" s="10">
        <v>1</v>
      </c>
      <c r="X31" s="10">
        <v>311</v>
      </c>
      <c r="Y31" s="10">
        <v>158</v>
      </c>
      <c r="Z31" s="10">
        <v>2722</v>
      </c>
      <c r="AA31" s="10">
        <v>2615</v>
      </c>
      <c r="AB31" s="10">
        <v>78</v>
      </c>
      <c r="AC31" s="10">
        <v>530</v>
      </c>
      <c r="AD31" s="10">
        <v>101</v>
      </c>
      <c r="AE31" s="10">
        <v>71</v>
      </c>
      <c r="AF31" s="10">
        <v>19</v>
      </c>
      <c r="AG31" s="10">
        <v>190</v>
      </c>
      <c r="AH31" s="10">
        <v>4687</v>
      </c>
      <c r="AI31" s="10">
        <v>1814</v>
      </c>
      <c r="AJ31" s="10">
        <v>528</v>
      </c>
      <c r="AK31" s="10">
        <v>1074</v>
      </c>
      <c r="AL31" s="10">
        <v>131</v>
      </c>
      <c r="AM31" s="10">
        <v>3</v>
      </c>
      <c r="AN31" s="10">
        <v>2733</v>
      </c>
      <c r="AO31" s="10">
        <v>22</v>
      </c>
      <c r="AP31" s="10">
        <v>28</v>
      </c>
      <c r="AQ31" s="10">
        <v>7</v>
      </c>
      <c r="AR31" s="10">
        <v>34</v>
      </c>
      <c r="AS31" s="10">
        <v>24</v>
      </c>
      <c r="AT31" s="10">
        <v>279</v>
      </c>
      <c r="AU31" s="10">
        <v>111</v>
      </c>
      <c r="AV31" s="10">
        <v>2</v>
      </c>
      <c r="AW31" s="10">
        <v>45</v>
      </c>
      <c r="AX31" s="10">
        <v>5</v>
      </c>
      <c r="AY31" s="10">
        <v>352</v>
      </c>
      <c r="AZ31" s="10">
        <v>140</v>
      </c>
      <c r="BA31" s="10">
        <v>2</v>
      </c>
      <c r="BB31" s="10">
        <v>27</v>
      </c>
      <c r="BC31" s="10">
        <v>130</v>
      </c>
      <c r="BD31" s="10">
        <v>283</v>
      </c>
      <c r="BE31" s="10">
        <v>375</v>
      </c>
      <c r="BF31" s="10">
        <v>184</v>
      </c>
      <c r="BG31" s="10">
        <v>69</v>
      </c>
      <c r="BH31" s="10">
        <v>46</v>
      </c>
      <c r="BI31" s="10">
        <v>343</v>
      </c>
      <c r="BJ31" s="10">
        <v>54</v>
      </c>
      <c r="BK31" s="10">
        <v>37</v>
      </c>
      <c r="BL31" s="10">
        <v>16</v>
      </c>
      <c r="BM31" s="10">
        <v>91</v>
      </c>
      <c r="BN31" s="10">
        <v>156</v>
      </c>
      <c r="BO31" s="10">
        <v>438</v>
      </c>
      <c r="BP31" s="10">
        <v>335</v>
      </c>
      <c r="BQ31" s="10">
        <v>5176</v>
      </c>
      <c r="BR31" s="10">
        <v>82</v>
      </c>
      <c r="BS31" s="10">
        <v>220</v>
      </c>
      <c r="BT31" s="10">
        <v>12840</v>
      </c>
      <c r="BU31" s="10">
        <v>3038</v>
      </c>
      <c r="BV31" s="10">
        <v>57062</v>
      </c>
      <c r="BW31" s="10">
        <v>9947</v>
      </c>
      <c r="BX31" s="10" t="s">
        <v>331</v>
      </c>
      <c r="BY31" s="10" t="s">
        <v>331</v>
      </c>
      <c r="BZ31" s="10" t="s">
        <v>331</v>
      </c>
      <c r="CA31" s="10" t="s">
        <v>331</v>
      </c>
      <c r="CB31" s="10">
        <v>1641</v>
      </c>
      <c r="CC31" s="10" t="s">
        <v>331</v>
      </c>
      <c r="CD31" s="11">
        <v>-68650</v>
      </c>
      <c r="CE31" s="10" t="s">
        <v>331</v>
      </c>
      <c r="CF31" s="10" t="s">
        <v>331</v>
      </c>
      <c r="CG31" s="10" t="s">
        <v>331</v>
      </c>
      <c r="CH31" s="10" t="s">
        <v>331</v>
      </c>
      <c r="CI31" s="10" t="s">
        <v>331</v>
      </c>
      <c r="CJ31" s="10" t="s">
        <v>331</v>
      </c>
      <c r="CK31" s="10" t="s">
        <v>331</v>
      </c>
      <c r="CL31" s="10" t="s">
        <v>331</v>
      </c>
      <c r="CM31" s="10" t="s">
        <v>331</v>
      </c>
      <c r="CN31" s="10" t="s">
        <v>331</v>
      </c>
      <c r="CO31" s="10" t="s">
        <v>331</v>
      </c>
      <c r="CP31" s="10" t="s">
        <v>331</v>
      </c>
      <c r="CQ31" s="10">
        <v>-57062</v>
      </c>
      <c r="CR31" s="12">
        <f t="shared" si="0"/>
        <v>-2</v>
      </c>
    </row>
    <row r="32" spans="1:96" x14ac:dyDescent="0.4">
      <c r="A32" t="s">
        <v>171</v>
      </c>
      <c r="B32" t="s">
        <v>264</v>
      </c>
      <c r="C32" s="10">
        <v>4528</v>
      </c>
      <c r="D32" s="10">
        <v>398</v>
      </c>
      <c r="E32" s="10">
        <v>1934</v>
      </c>
      <c r="F32" s="10">
        <v>696</v>
      </c>
      <c r="G32" s="10">
        <v>397</v>
      </c>
      <c r="H32" s="10">
        <v>156</v>
      </c>
      <c r="I32" s="10">
        <v>2687</v>
      </c>
      <c r="J32" s="10">
        <v>460</v>
      </c>
      <c r="K32" s="10">
        <v>1156</v>
      </c>
      <c r="L32" s="10">
        <v>303</v>
      </c>
      <c r="M32" s="10">
        <v>1288</v>
      </c>
      <c r="N32" s="10">
        <v>503</v>
      </c>
      <c r="O32" s="10">
        <v>261</v>
      </c>
      <c r="P32" s="10">
        <v>349</v>
      </c>
      <c r="Q32" s="10">
        <v>1261</v>
      </c>
      <c r="R32" s="10">
        <v>212</v>
      </c>
      <c r="S32" s="10">
        <v>146</v>
      </c>
      <c r="T32" s="10">
        <v>1295</v>
      </c>
      <c r="U32" s="10">
        <v>2418</v>
      </c>
      <c r="V32" s="10">
        <v>2225</v>
      </c>
      <c r="W32" s="10">
        <v>38</v>
      </c>
      <c r="X32" s="10">
        <v>2698</v>
      </c>
      <c r="Y32" s="10">
        <v>171</v>
      </c>
      <c r="Z32" s="10">
        <v>1654</v>
      </c>
      <c r="AA32" s="10">
        <v>67077</v>
      </c>
      <c r="AB32" s="10">
        <v>14483</v>
      </c>
      <c r="AC32" s="10">
        <v>355</v>
      </c>
      <c r="AD32" s="10">
        <v>13</v>
      </c>
      <c r="AE32" s="10">
        <v>13</v>
      </c>
      <c r="AF32" s="10">
        <v>11</v>
      </c>
      <c r="AG32" s="10">
        <v>44</v>
      </c>
      <c r="AH32" s="10" t="s">
        <v>331</v>
      </c>
      <c r="AI32" s="10">
        <v>48</v>
      </c>
      <c r="AJ32" s="10">
        <v>4</v>
      </c>
      <c r="AK32" s="10">
        <v>41</v>
      </c>
      <c r="AL32" s="10">
        <v>3</v>
      </c>
      <c r="AM32" s="10">
        <v>1</v>
      </c>
      <c r="AN32" s="10">
        <v>27</v>
      </c>
      <c r="AO32" s="10">
        <v>150</v>
      </c>
      <c r="AP32" s="10">
        <v>22</v>
      </c>
      <c r="AQ32" s="10">
        <v>123</v>
      </c>
      <c r="AR32" s="10">
        <v>143</v>
      </c>
      <c r="AS32" s="10">
        <v>51</v>
      </c>
      <c r="AT32" s="10">
        <v>24</v>
      </c>
      <c r="AU32" s="10">
        <v>19</v>
      </c>
      <c r="AV32" s="10">
        <v>2</v>
      </c>
      <c r="AW32" s="10" t="s">
        <v>331</v>
      </c>
      <c r="AX32" s="10">
        <v>16</v>
      </c>
      <c r="AY32" s="10">
        <v>5912</v>
      </c>
      <c r="AZ32" s="10">
        <v>15</v>
      </c>
      <c r="BA32" s="10">
        <v>26</v>
      </c>
      <c r="BB32" s="10">
        <v>21</v>
      </c>
      <c r="BC32" s="10">
        <v>8921</v>
      </c>
      <c r="BD32" s="10">
        <v>521</v>
      </c>
      <c r="BE32" s="10">
        <v>1366</v>
      </c>
      <c r="BF32" s="10">
        <v>164</v>
      </c>
      <c r="BG32" s="10">
        <v>81</v>
      </c>
      <c r="BH32" s="10">
        <v>18978</v>
      </c>
      <c r="BI32" s="10">
        <v>1178</v>
      </c>
      <c r="BJ32" s="10">
        <v>141</v>
      </c>
      <c r="BK32" s="10">
        <v>58</v>
      </c>
      <c r="BL32" s="10">
        <v>2</v>
      </c>
      <c r="BM32" s="10">
        <v>76</v>
      </c>
      <c r="BN32" s="10">
        <v>14</v>
      </c>
      <c r="BO32" s="10">
        <v>264</v>
      </c>
      <c r="BP32" s="10">
        <v>666</v>
      </c>
      <c r="BQ32" s="10">
        <v>527</v>
      </c>
      <c r="BR32" s="10">
        <v>188</v>
      </c>
      <c r="BS32" s="10">
        <v>9</v>
      </c>
      <c r="BT32" s="10">
        <v>6732</v>
      </c>
      <c r="BU32" s="10">
        <v>195</v>
      </c>
      <c r="BV32" s="10">
        <v>155964</v>
      </c>
      <c r="BW32" s="10">
        <v>116951</v>
      </c>
      <c r="BX32" s="10">
        <v>1787</v>
      </c>
      <c r="BY32" s="10" t="s">
        <v>331</v>
      </c>
      <c r="BZ32" s="10" t="s">
        <v>331</v>
      </c>
      <c r="CA32" s="10" t="s">
        <v>331</v>
      </c>
      <c r="CB32" s="10">
        <v>1807</v>
      </c>
      <c r="CC32" s="10" t="s">
        <v>331</v>
      </c>
      <c r="CD32" s="11">
        <v>-276509</v>
      </c>
      <c r="CE32" s="10" t="s">
        <v>331</v>
      </c>
      <c r="CF32" s="10" t="s">
        <v>331</v>
      </c>
      <c r="CG32" s="10" t="s">
        <v>331</v>
      </c>
      <c r="CH32" s="10" t="s">
        <v>331</v>
      </c>
      <c r="CI32" s="10" t="s">
        <v>331</v>
      </c>
      <c r="CJ32" s="10" t="s">
        <v>331</v>
      </c>
      <c r="CK32" s="10" t="s">
        <v>331</v>
      </c>
      <c r="CL32" s="10" t="s">
        <v>331</v>
      </c>
      <c r="CM32" s="10" t="s">
        <v>331</v>
      </c>
      <c r="CN32" s="10" t="s">
        <v>331</v>
      </c>
      <c r="CO32" s="10" t="s">
        <v>331</v>
      </c>
      <c r="CP32" s="10" t="s">
        <v>331</v>
      </c>
      <c r="CQ32" s="10">
        <v>-155964</v>
      </c>
      <c r="CR32" s="12">
        <f t="shared" si="0"/>
        <v>-5</v>
      </c>
    </row>
    <row r="33" spans="1:96" x14ac:dyDescent="0.4">
      <c r="A33" t="s">
        <v>172</v>
      </c>
      <c r="B33" t="s">
        <v>265</v>
      </c>
      <c r="C33" s="10">
        <v>331</v>
      </c>
      <c r="D33" s="10">
        <v>10</v>
      </c>
      <c r="E33" s="10">
        <v>15</v>
      </c>
      <c r="F33" s="10">
        <v>275</v>
      </c>
      <c r="G33" s="10">
        <v>375</v>
      </c>
      <c r="H33" s="10">
        <v>13</v>
      </c>
      <c r="I33" s="10">
        <v>6428</v>
      </c>
      <c r="J33" s="10">
        <v>140</v>
      </c>
      <c r="K33" s="10">
        <v>175</v>
      </c>
      <c r="L33" s="10">
        <v>150</v>
      </c>
      <c r="M33" s="10">
        <v>526</v>
      </c>
      <c r="N33" s="10">
        <v>1335</v>
      </c>
      <c r="O33" s="10">
        <v>77</v>
      </c>
      <c r="P33" s="10">
        <v>278</v>
      </c>
      <c r="Q33" s="10">
        <v>6237</v>
      </c>
      <c r="R33" s="10">
        <v>306</v>
      </c>
      <c r="S33" s="10">
        <v>436</v>
      </c>
      <c r="T33" s="10">
        <v>804</v>
      </c>
      <c r="U33" s="10">
        <v>2137</v>
      </c>
      <c r="V33" s="10">
        <v>64</v>
      </c>
      <c r="W33" s="10">
        <v>28</v>
      </c>
      <c r="X33" s="10">
        <v>406</v>
      </c>
      <c r="Y33" s="10">
        <v>223</v>
      </c>
      <c r="Z33" s="10">
        <v>78</v>
      </c>
      <c r="AA33" s="10">
        <v>1694</v>
      </c>
      <c r="AB33" s="10">
        <v>2782</v>
      </c>
      <c r="AC33" s="10">
        <v>2192</v>
      </c>
      <c r="AD33" s="10">
        <v>163</v>
      </c>
      <c r="AE33" s="10">
        <v>208</v>
      </c>
      <c r="AF33" s="10">
        <v>50</v>
      </c>
      <c r="AG33" s="10">
        <v>671</v>
      </c>
      <c r="AH33" s="10">
        <v>13</v>
      </c>
      <c r="AI33" s="10">
        <v>1</v>
      </c>
      <c r="AJ33" s="10">
        <v>0</v>
      </c>
      <c r="AK33" s="10">
        <v>171</v>
      </c>
      <c r="AL33" s="10">
        <v>11</v>
      </c>
      <c r="AM33" s="10">
        <v>78</v>
      </c>
      <c r="AN33" s="10">
        <v>80</v>
      </c>
      <c r="AO33" s="10">
        <v>264</v>
      </c>
      <c r="AP33" s="10">
        <v>120</v>
      </c>
      <c r="AQ33" s="10">
        <v>32</v>
      </c>
      <c r="AR33" s="10">
        <v>657</v>
      </c>
      <c r="AS33" s="10">
        <v>148</v>
      </c>
      <c r="AT33" s="10">
        <v>19</v>
      </c>
      <c r="AU33" s="10">
        <v>15</v>
      </c>
      <c r="AV33" s="10">
        <v>20</v>
      </c>
      <c r="AW33" s="10">
        <v>0</v>
      </c>
      <c r="AX33" s="10">
        <v>10</v>
      </c>
      <c r="AY33" s="10">
        <v>321</v>
      </c>
      <c r="AZ33" s="10">
        <v>481</v>
      </c>
      <c r="BA33" s="10">
        <v>6</v>
      </c>
      <c r="BB33" s="10">
        <v>32</v>
      </c>
      <c r="BC33" s="10">
        <v>1121</v>
      </c>
      <c r="BD33" s="10">
        <v>2</v>
      </c>
      <c r="BE33" s="10">
        <v>237</v>
      </c>
      <c r="BF33" s="10">
        <v>24</v>
      </c>
      <c r="BG33" s="10">
        <v>148</v>
      </c>
      <c r="BH33" s="10">
        <v>1026</v>
      </c>
      <c r="BI33" s="10">
        <v>811</v>
      </c>
      <c r="BJ33" s="10">
        <v>156</v>
      </c>
      <c r="BK33" s="10">
        <v>181</v>
      </c>
      <c r="BL33" s="10">
        <v>6</v>
      </c>
      <c r="BM33" s="10">
        <v>44</v>
      </c>
      <c r="BN33" s="10">
        <v>19</v>
      </c>
      <c r="BO33" s="10">
        <v>409</v>
      </c>
      <c r="BP33" s="10">
        <v>581</v>
      </c>
      <c r="BQ33" s="10">
        <v>262</v>
      </c>
      <c r="BR33" s="10">
        <v>63</v>
      </c>
      <c r="BS33" s="10">
        <v>8</v>
      </c>
      <c r="BT33" s="10">
        <v>3770</v>
      </c>
      <c r="BU33" s="10">
        <v>138</v>
      </c>
      <c r="BV33" s="10">
        <v>40091</v>
      </c>
      <c r="BW33" s="10">
        <v>19610</v>
      </c>
      <c r="BX33" s="10">
        <v>33</v>
      </c>
      <c r="BY33" s="10" t="s">
        <v>331</v>
      </c>
      <c r="BZ33" s="10" t="s">
        <v>331</v>
      </c>
      <c r="CA33" s="10" t="s">
        <v>331</v>
      </c>
      <c r="CB33" s="10">
        <v>364</v>
      </c>
      <c r="CC33" s="10" t="s">
        <v>331</v>
      </c>
      <c r="CD33" s="11">
        <v>-60098</v>
      </c>
      <c r="CE33" s="10" t="s">
        <v>331</v>
      </c>
      <c r="CF33" s="10" t="s">
        <v>331</v>
      </c>
      <c r="CG33" s="10" t="s">
        <v>331</v>
      </c>
      <c r="CH33" s="10" t="s">
        <v>331</v>
      </c>
      <c r="CI33" s="10" t="s">
        <v>331</v>
      </c>
      <c r="CJ33" s="10">
        <v>1</v>
      </c>
      <c r="CK33" s="10" t="s">
        <v>331</v>
      </c>
      <c r="CL33" s="10" t="s">
        <v>331</v>
      </c>
      <c r="CM33" s="10" t="s">
        <v>331</v>
      </c>
      <c r="CN33" s="10" t="s">
        <v>331</v>
      </c>
      <c r="CO33" s="10" t="s">
        <v>331</v>
      </c>
      <c r="CP33" s="10" t="s">
        <v>331</v>
      </c>
      <c r="CQ33" s="10">
        <v>-40091</v>
      </c>
      <c r="CR33" s="12">
        <f t="shared" si="0"/>
        <v>2</v>
      </c>
    </row>
    <row r="34" spans="1:96" x14ac:dyDescent="0.4">
      <c r="A34" t="s">
        <v>173</v>
      </c>
      <c r="B34" t="s">
        <v>4</v>
      </c>
      <c r="C34" s="10" t="s">
        <v>331</v>
      </c>
      <c r="D34" s="10" t="s">
        <v>331</v>
      </c>
      <c r="E34" s="10" t="s">
        <v>331</v>
      </c>
      <c r="F34" s="10" t="s">
        <v>331</v>
      </c>
      <c r="G34" s="10" t="s">
        <v>331</v>
      </c>
      <c r="H34" s="10" t="s">
        <v>331</v>
      </c>
      <c r="I34" s="10" t="s">
        <v>331</v>
      </c>
      <c r="J34" s="10" t="s">
        <v>331</v>
      </c>
      <c r="K34" s="10" t="s">
        <v>331</v>
      </c>
      <c r="L34" s="10" t="s">
        <v>331</v>
      </c>
      <c r="M34" s="10" t="s">
        <v>331</v>
      </c>
      <c r="N34" s="10" t="s">
        <v>331</v>
      </c>
      <c r="O34" s="10" t="s">
        <v>331</v>
      </c>
      <c r="P34" s="10" t="s">
        <v>331</v>
      </c>
      <c r="Q34" s="10" t="s">
        <v>331</v>
      </c>
      <c r="R34" s="10" t="s">
        <v>331</v>
      </c>
      <c r="S34" s="10" t="s">
        <v>331</v>
      </c>
      <c r="T34" s="10" t="s">
        <v>331</v>
      </c>
      <c r="U34" s="10" t="s">
        <v>331</v>
      </c>
      <c r="V34" s="10" t="s">
        <v>331</v>
      </c>
      <c r="W34" s="10" t="s">
        <v>331</v>
      </c>
      <c r="X34" s="10" t="s">
        <v>331</v>
      </c>
      <c r="Y34" s="10" t="s">
        <v>331</v>
      </c>
      <c r="Z34" s="10" t="s">
        <v>331</v>
      </c>
      <c r="AA34" s="10" t="s">
        <v>331</v>
      </c>
      <c r="AB34" s="10" t="s">
        <v>331</v>
      </c>
      <c r="AC34" s="10" t="s">
        <v>331</v>
      </c>
      <c r="AD34" s="10" t="s">
        <v>331</v>
      </c>
      <c r="AE34" s="10" t="s">
        <v>331</v>
      </c>
      <c r="AF34" s="10" t="s">
        <v>331</v>
      </c>
      <c r="AG34" s="10" t="s">
        <v>331</v>
      </c>
      <c r="AH34" s="10" t="s">
        <v>331</v>
      </c>
      <c r="AI34" s="10" t="s">
        <v>331</v>
      </c>
      <c r="AJ34" s="10" t="s">
        <v>331</v>
      </c>
      <c r="AK34" s="10" t="s">
        <v>331</v>
      </c>
      <c r="AL34" s="10" t="s">
        <v>331</v>
      </c>
      <c r="AM34" s="10" t="s">
        <v>331</v>
      </c>
      <c r="AN34" s="10" t="s">
        <v>331</v>
      </c>
      <c r="AO34" s="10" t="s">
        <v>331</v>
      </c>
      <c r="AP34" s="10" t="s">
        <v>331</v>
      </c>
      <c r="AQ34" s="10" t="s">
        <v>331</v>
      </c>
      <c r="AR34" s="10" t="s">
        <v>331</v>
      </c>
      <c r="AS34" s="10" t="s">
        <v>331</v>
      </c>
      <c r="AT34" s="10" t="s">
        <v>331</v>
      </c>
      <c r="AU34" s="10" t="s">
        <v>331</v>
      </c>
      <c r="AV34" s="10" t="s">
        <v>331</v>
      </c>
      <c r="AW34" s="10" t="s">
        <v>331</v>
      </c>
      <c r="AX34" s="10" t="s">
        <v>331</v>
      </c>
      <c r="AY34" s="10" t="s">
        <v>331</v>
      </c>
      <c r="AZ34" s="10" t="s">
        <v>331</v>
      </c>
      <c r="BA34" s="10" t="s">
        <v>331</v>
      </c>
      <c r="BB34" s="10" t="s">
        <v>331</v>
      </c>
      <c r="BC34" s="10" t="s">
        <v>331</v>
      </c>
      <c r="BD34" s="10" t="s">
        <v>331</v>
      </c>
      <c r="BE34" s="10" t="s">
        <v>331</v>
      </c>
      <c r="BF34" s="10" t="s">
        <v>331</v>
      </c>
      <c r="BG34" s="10" t="s">
        <v>331</v>
      </c>
      <c r="BH34" s="10" t="s">
        <v>331</v>
      </c>
      <c r="BI34" s="10" t="s">
        <v>331</v>
      </c>
      <c r="BJ34" s="10" t="s">
        <v>331</v>
      </c>
      <c r="BK34" s="10" t="s">
        <v>331</v>
      </c>
      <c r="BL34" s="10" t="s">
        <v>331</v>
      </c>
      <c r="BM34" s="10" t="s">
        <v>331</v>
      </c>
      <c r="BN34" s="10" t="s">
        <v>331</v>
      </c>
      <c r="BO34" s="10" t="s">
        <v>331</v>
      </c>
      <c r="BP34" s="10" t="s">
        <v>331</v>
      </c>
      <c r="BQ34" s="10" t="s">
        <v>331</v>
      </c>
      <c r="BR34" s="10" t="s">
        <v>331</v>
      </c>
      <c r="BS34" s="10" t="s">
        <v>331</v>
      </c>
      <c r="BT34" s="10" t="s">
        <v>331</v>
      </c>
      <c r="BU34" s="10" t="s">
        <v>331</v>
      </c>
      <c r="BV34" s="10" t="s">
        <v>331</v>
      </c>
      <c r="BW34" s="10" t="s">
        <v>331</v>
      </c>
      <c r="BX34" s="10" t="s">
        <v>331</v>
      </c>
      <c r="BY34" s="10" t="s">
        <v>331</v>
      </c>
      <c r="BZ34" s="10" t="s">
        <v>331</v>
      </c>
      <c r="CA34" s="10" t="s">
        <v>331</v>
      </c>
      <c r="CB34" s="10" t="s">
        <v>331</v>
      </c>
      <c r="CC34" s="10" t="s">
        <v>331</v>
      </c>
      <c r="CD34" s="11">
        <v>0</v>
      </c>
      <c r="CE34" s="10" t="s">
        <v>331</v>
      </c>
      <c r="CF34" s="10" t="s">
        <v>331</v>
      </c>
      <c r="CG34" s="10" t="s">
        <v>331</v>
      </c>
      <c r="CH34" s="10" t="s">
        <v>331</v>
      </c>
      <c r="CI34" s="10" t="s">
        <v>331</v>
      </c>
      <c r="CJ34" s="10" t="s">
        <v>331</v>
      </c>
      <c r="CK34" s="10" t="s">
        <v>331</v>
      </c>
      <c r="CL34" s="10" t="s">
        <v>331</v>
      </c>
      <c r="CM34" s="10" t="s">
        <v>331</v>
      </c>
      <c r="CN34" s="10" t="s">
        <v>331</v>
      </c>
      <c r="CO34" s="10" t="s">
        <v>331</v>
      </c>
      <c r="CP34" s="10" t="s">
        <v>331</v>
      </c>
      <c r="CQ34" s="10">
        <v>0</v>
      </c>
      <c r="CR34" s="12">
        <f t="shared" si="0"/>
        <v>0</v>
      </c>
    </row>
    <row r="35" spans="1:96" x14ac:dyDescent="0.4">
      <c r="A35" t="s">
        <v>174</v>
      </c>
      <c r="B35" t="s">
        <v>266</v>
      </c>
      <c r="C35" s="10" t="s">
        <v>331</v>
      </c>
      <c r="D35" s="10" t="s">
        <v>331</v>
      </c>
      <c r="E35" s="10" t="s">
        <v>331</v>
      </c>
      <c r="F35" s="10" t="s">
        <v>331</v>
      </c>
      <c r="G35" s="10" t="s">
        <v>331</v>
      </c>
      <c r="H35" s="10" t="s">
        <v>331</v>
      </c>
      <c r="I35" s="10" t="s">
        <v>331</v>
      </c>
      <c r="J35" s="10" t="s">
        <v>331</v>
      </c>
      <c r="K35" s="10" t="s">
        <v>331</v>
      </c>
      <c r="L35" s="10" t="s">
        <v>331</v>
      </c>
      <c r="M35" s="10" t="s">
        <v>331</v>
      </c>
      <c r="N35" s="10" t="s">
        <v>331</v>
      </c>
      <c r="O35" s="10" t="s">
        <v>331</v>
      </c>
      <c r="P35" s="10" t="s">
        <v>331</v>
      </c>
      <c r="Q35" s="10" t="s">
        <v>331</v>
      </c>
      <c r="R35" s="10" t="s">
        <v>331</v>
      </c>
      <c r="S35" s="10" t="s">
        <v>331</v>
      </c>
      <c r="T35" s="10" t="s">
        <v>331</v>
      </c>
      <c r="U35" s="10" t="s">
        <v>331</v>
      </c>
      <c r="V35" s="10" t="s">
        <v>331</v>
      </c>
      <c r="W35" s="10" t="s">
        <v>331</v>
      </c>
      <c r="X35" s="10" t="s">
        <v>331</v>
      </c>
      <c r="Y35" s="10" t="s">
        <v>331</v>
      </c>
      <c r="Z35" s="10" t="s">
        <v>331</v>
      </c>
      <c r="AA35" s="10" t="s">
        <v>331</v>
      </c>
      <c r="AB35" s="10" t="s">
        <v>331</v>
      </c>
      <c r="AC35" s="10" t="s">
        <v>331</v>
      </c>
      <c r="AD35" s="10" t="s">
        <v>331</v>
      </c>
      <c r="AE35" s="10" t="s">
        <v>331</v>
      </c>
      <c r="AF35" s="10" t="s">
        <v>331</v>
      </c>
      <c r="AG35" s="10" t="s">
        <v>331</v>
      </c>
      <c r="AH35" s="10" t="s">
        <v>331</v>
      </c>
      <c r="AI35" s="10" t="s">
        <v>331</v>
      </c>
      <c r="AJ35" s="10" t="s">
        <v>331</v>
      </c>
      <c r="AK35" s="10" t="s">
        <v>331</v>
      </c>
      <c r="AL35" s="10" t="s">
        <v>331</v>
      </c>
      <c r="AM35" s="10" t="s">
        <v>331</v>
      </c>
      <c r="AN35" s="10" t="s">
        <v>331</v>
      </c>
      <c r="AO35" s="10" t="s">
        <v>331</v>
      </c>
      <c r="AP35" s="10" t="s">
        <v>331</v>
      </c>
      <c r="AQ35" s="10" t="s">
        <v>331</v>
      </c>
      <c r="AR35" s="10" t="s">
        <v>331</v>
      </c>
      <c r="AS35" s="10" t="s">
        <v>331</v>
      </c>
      <c r="AT35" s="10" t="s">
        <v>331</v>
      </c>
      <c r="AU35" s="10" t="s">
        <v>331</v>
      </c>
      <c r="AV35" s="10" t="s">
        <v>331</v>
      </c>
      <c r="AW35" s="10" t="s">
        <v>331</v>
      </c>
      <c r="AX35" s="10" t="s">
        <v>331</v>
      </c>
      <c r="AY35" s="10" t="s">
        <v>331</v>
      </c>
      <c r="AZ35" s="10" t="s">
        <v>331</v>
      </c>
      <c r="BA35" s="10" t="s">
        <v>331</v>
      </c>
      <c r="BB35" s="10" t="s">
        <v>331</v>
      </c>
      <c r="BC35" s="10" t="s">
        <v>331</v>
      </c>
      <c r="BD35" s="10" t="s">
        <v>331</v>
      </c>
      <c r="BE35" s="10" t="s">
        <v>331</v>
      </c>
      <c r="BF35" s="10" t="s">
        <v>331</v>
      </c>
      <c r="BG35" s="10" t="s">
        <v>331</v>
      </c>
      <c r="BH35" s="10" t="s">
        <v>331</v>
      </c>
      <c r="BI35" s="10" t="s">
        <v>331</v>
      </c>
      <c r="BJ35" s="10" t="s">
        <v>331</v>
      </c>
      <c r="BK35" s="10" t="s">
        <v>331</v>
      </c>
      <c r="BL35" s="10" t="s">
        <v>331</v>
      </c>
      <c r="BM35" s="10" t="s">
        <v>331</v>
      </c>
      <c r="BN35" s="10" t="s">
        <v>331</v>
      </c>
      <c r="BO35" s="10" t="s">
        <v>331</v>
      </c>
      <c r="BP35" s="10" t="s">
        <v>331</v>
      </c>
      <c r="BQ35" s="10" t="s">
        <v>331</v>
      </c>
      <c r="BR35" s="10" t="s">
        <v>331</v>
      </c>
      <c r="BS35" s="10" t="s">
        <v>331</v>
      </c>
      <c r="BT35" s="10" t="s">
        <v>331</v>
      </c>
      <c r="BU35" s="10" t="s">
        <v>331</v>
      </c>
      <c r="BV35" s="10" t="s">
        <v>331</v>
      </c>
      <c r="BW35" s="10" t="s">
        <v>331</v>
      </c>
      <c r="BX35" s="10" t="s">
        <v>331</v>
      </c>
      <c r="BY35" s="10" t="s">
        <v>331</v>
      </c>
      <c r="BZ35" s="10" t="s">
        <v>331</v>
      </c>
      <c r="CA35" s="10" t="s">
        <v>331</v>
      </c>
      <c r="CB35" s="10" t="s">
        <v>331</v>
      </c>
      <c r="CC35" s="10" t="s">
        <v>331</v>
      </c>
      <c r="CD35" s="11" t="s">
        <v>331</v>
      </c>
      <c r="CE35" s="10" t="s">
        <v>331</v>
      </c>
      <c r="CF35" s="10" t="s">
        <v>331</v>
      </c>
      <c r="CG35" s="10" t="s">
        <v>331</v>
      </c>
      <c r="CH35" s="10" t="s">
        <v>331</v>
      </c>
      <c r="CI35" s="10" t="s">
        <v>331</v>
      </c>
      <c r="CJ35" s="10" t="s">
        <v>331</v>
      </c>
      <c r="CK35" s="10" t="s">
        <v>331</v>
      </c>
      <c r="CL35" s="10" t="s">
        <v>331</v>
      </c>
      <c r="CM35" s="10" t="s">
        <v>331</v>
      </c>
      <c r="CN35" s="10" t="s">
        <v>331</v>
      </c>
      <c r="CO35" s="10" t="s">
        <v>331</v>
      </c>
      <c r="CP35" s="10" t="s">
        <v>331</v>
      </c>
      <c r="CQ35" s="10" t="s">
        <v>331</v>
      </c>
      <c r="CR35" s="12">
        <f t="shared" si="0"/>
        <v>0</v>
      </c>
    </row>
    <row r="36" spans="1:96" x14ac:dyDescent="0.4">
      <c r="A36" t="s">
        <v>175</v>
      </c>
      <c r="B36" t="s">
        <v>267</v>
      </c>
      <c r="C36" s="10" t="s">
        <v>331</v>
      </c>
      <c r="D36" s="10" t="s">
        <v>331</v>
      </c>
      <c r="E36" s="10" t="s">
        <v>331</v>
      </c>
      <c r="F36" s="10" t="s">
        <v>331</v>
      </c>
      <c r="G36" s="10" t="s">
        <v>331</v>
      </c>
      <c r="H36" s="10" t="s">
        <v>331</v>
      </c>
      <c r="I36" s="10" t="s">
        <v>331</v>
      </c>
      <c r="J36" s="10" t="s">
        <v>331</v>
      </c>
      <c r="K36" s="10" t="s">
        <v>331</v>
      </c>
      <c r="L36" s="10" t="s">
        <v>331</v>
      </c>
      <c r="M36" s="10" t="s">
        <v>331</v>
      </c>
      <c r="N36" s="10" t="s">
        <v>331</v>
      </c>
      <c r="O36" s="10" t="s">
        <v>331</v>
      </c>
      <c r="P36" s="10" t="s">
        <v>331</v>
      </c>
      <c r="Q36" s="10" t="s">
        <v>331</v>
      </c>
      <c r="R36" s="10" t="s">
        <v>331</v>
      </c>
      <c r="S36" s="10" t="s">
        <v>331</v>
      </c>
      <c r="T36" s="10" t="s">
        <v>331</v>
      </c>
      <c r="U36" s="10" t="s">
        <v>331</v>
      </c>
      <c r="V36" s="10" t="s">
        <v>331</v>
      </c>
      <c r="W36" s="10" t="s">
        <v>331</v>
      </c>
      <c r="X36" s="10" t="s">
        <v>331</v>
      </c>
      <c r="Y36" s="10" t="s">
        <v>331</v>
      </c>
      <c r="Z36" s="10" t="s">
        <v>331</v>
      </c>
      <c r="AA36" s="10" t="s">
        <v>331</v>
      </c>
      <c r="AB36" s="10" t="s">
        <v>331</v>
      </c>
      <c r="AC36" s="10" t="s">
        <v>331</v>
      </c>
      <c r="AD36" s="10" t="s">
        <v>331</v>
      </c>
      <c r="AE36" s="10" t="s">
        <v>331</v>
      </c>
      <c r="AF36" s="10" t="s">
        <v>331</v>
      </c>
      <c r="AG36" s="10" t="s">
        <v>331</v>
      </c>
      <c r="AH36" s="10" t="s">
        <v>331</v>
      </c>
      <c r="AI36" s="10" t="s">
        <v>331</v>
      </c>
      <c r="AJ36" s="10" t="s">
        <v>331</v>
      </c>
      <c r="AK36" s="10" t="s">
        <v>331</v>
      </c>
      <c r="AL36" s="10" t="s">
        <v>331</v>
      </c>
      <c r="AM36" s="10" t="s">
        <v>331</v>
      </c>
      <c r="AN36" s="10" t="s">
        <v>331</v>
      </c>
      <c r="AO36" s="10" t="s">
        <v>331</v>
      </c>
      <c r="AP36" s="10" t="s">
        <v>331</v>
      </c>
      <c r="AQ36" s="10" t="s">
        <v>331</v>
      </c>
      <c r="AR36" s="10" t="s">
        <v>331</v>
      </c>
      <c r="AS36" s="10" t="s">
        <v>331</v>
      </c>
      <c r="AT36" s="10" t="s">
        <v>331</v>
      </c>
      <c r="AU36" s="10" t="s">
        <v>331</v>
      </c>
      <c r="AV36" s="10" t="s">
        <v>331</v>
      </c>
      <c r="AW36" s="10" t="s">
        <v>331</v>
      </c>
      <c r="AX36" s="10" t="s">
        <v>331</v>
      </c>
      <c r="AY36" s="10" t="s">
        <v>331</v>
      </c>
      <c r="AZ36" s="10" t="s">
        <v>331</v>
      </c>
      <c r="BA36" s="10" t="s">
        <v>331</v>
      </c>
      <c r="BB36" s="10" t="s">
        <v>331</v>
      </c>
      <c r="BC36" s="10" t="s">
        <v>331</v>
      </c>
      <c r="BD36" s="10" t="s">
        <v>331</v>
      </c>
      <c r="BE36" s="10" t="s">
        <v>331</v>
      </c>
      <c r="BF36" s="10" t="s">
        <v>331</v>
      </c>
      <c r="BG36" s="10" t="s">
        <v>331</v>
      </c>
      <c r="BH36" s="10" t="s">
        <v>331</v>
      </c>
      <c r="BI36" s="10" t="s">
        <v>331</v>
      </c>
      <c r="BJ36" s="10" t="s">
        <v>331</v>
      </c>
      <c r="BK36" s="10" t="s">
        <v>331</v>
      </c>
      <c r="BL36" s="10" t="s">
        <v>331</v>
      </c>
      <c r="BM36" s="10" t="s">
        <v>331</v>
      </c>
      <c r="BN36" s="10" t="s">
        <v>331</v>
      </c>
      <c r="BO36" s="10" t="s">
        <v>331</v>
      </c>
      <c r="BP36" s="10" t="s">
        <v>331</v>
      </c>
      <c r="BQ36" s="10" t="s">
        <v>331</v>
      </c>
      <c r="BR36" s="10" t="s">
        <v>331</v>
      </c>
      <c r="BS36" s="10" t="s">
        <v>331</v>
      </c>
      <c r="BT36" s="10" t="s">
        <v>331</v>
      </c>
      <c r="BU36" s="10" t="s">
        <v>331</v>
      </c>
      <c r="BV36" s="10" t="s">
        <v>331</v>
      </c>
      <c r="BW36" s="10" t="s">
        <v>331</v>
      </c>
      <c r="BX36" s="10" t="s">
        <v>331</v>
      </c>
      <c r="BY36" s="10" t="s">
        <v>331</v>
      </c>
      <c r="BZ36" s="10" t="s">
        <v>331</v>
      </c>
      <c r="CA36" s="10" t="s">
        <v>331</v>
      </c>
      <c r="CB36" s="10" t="s">
        <v>331</v>
      </c>
      <c r="CC36" s="10" t="s">
        <v>331</v>
      </c>
      <c r="CD36" s="11" t="s">
        <v>331</v>
      </c>
      <c r="CE36" s="10" t="s">
        <v>331</v>
      </c>
      <c r="CF36" s="10" t="s">
        <v>331</v>
      </c>
      <c r="CG36" s="10" t="s">
        <v>331</v>
      </c>
      <c r="CH36" s="10" t="s">
        <v>331</v>
      </c>
      <c r="CI36" s="10" t="s">
        <v>331</v>
      </c>
      <c r="CJ36" s="10" t="s">
        <v>331</v>
      </c>
      <c r="CK36" s="10" t="s">
        <v>331</v>
      </c>
      <c r="CL36" s="10" t="s">
        <v>331</v>
      </c>
      <c r="CM36" s="10" t="s">
        <v>331</v>
      </c>
      <c r="CN36" s="10" t="s">
        <v>331</v>
      </c>
      <c r="CO36" s="10" t="s">
        <v>331</v>
      </c>
      <c r="CP36" s="10" t="s">
        <v>331</v>
      </c>
      <c r="CQ36" s="10" t="s">
        <v>331</v>
      </c>
      <c r="CR36" s="12">
        <f t="shared" si="0"/>
        <v>0</v>
      </c>
    </row>
    <row r="37" spans="1:96" x14ac:dyDescent="0.4">
      <c r="A37" t="s">
        <v>176</v>
      </c>
      <c r="B37" t="s">
        <v>268</v>
      </c>
      <c r="C37" s="10" t="s">
        <v>331</v>
      </c>
      <c r="D37" s="10" t="s">
        <v>331</v>
      </c>
      <c r="E37" s="10" t="s">
        <v>331</v>
      </c>
      <c r="F37" s="10" t="s">
        <v>331</v>
      </c>
      <c r="G37" s="10" t="s">
        <v>331</v>
      </c>
      <c r="H37" s="10" t="s">
        <v>331</v>
      </c>
      <c r="I37" s="10" t="s">
        <v>331</v>
      </c>
      <c r="J37" s="10" t="s">
        <v>331</v>
      </c>
      <c r="K37" s="10" t="s">
        <v>331</v>
      </c>
      <c r="L37" s="10" t="s">
        <v>331</v>
      </c>
      <c r="M37" s="10" t="s">
        <v>331</v>
      </c>
      <c r="N37" s="10" t="s">
        <v>331</v>
      </c>
      <c r="O37" s="10" t="s">
        <v>331</v>
      </c>
      <c r="P37" s="10" t="s">
        <v>331</v>
      </c>
      <c r="Q37" s="10" t="s">
        <v>331</v>
      </c>
      <c r="R37" s="10" t="s">
        <v>331</v>
      </c>
      <c r="S37" s="10" t="s">
        <v>331</v>
      </c>
      <c r="T37" s="10" t="s">
        <v>331</v>
      </c>
      <c r="U37" s="10" t="s">
        <v>331</v>
      </c>
      <c r="V37" s="10" t="s">
        <v>331</v>
      </c>
      <c r="W37" s="10" t="s">
        <v>331</v>
      </c>
      <c r="X37" s="10" t="s">
        <v>331</v>
      </c>
      <c r="Y37" s="10" t="s">
        <v>331</v>
      </c>
      <c r="Z37" s="10" t="s">
        <v>331</v>
      </c>
      <c r="AA37" s="10" t="s">
        <v>331</v>
      </c>
      <c r="AB37" s="10" t="s">
        <v>331</v>
      </c>
      <c r="AC37" s="10" t="s">
        <v>331</v>
      </c>
      <c r="AD37" s="10" t="s">
        <v>331</v>
      </c>
      <c r="AE37" s="10" t="s">
        <v>331</v>
      </c>
      <c r="AF37" s="10" t="s">
        <v>331</v>
      </c>
      <c r="AG37" s="10" t="s">
        <v>331</v>
      </c>
      <c r="AH37" s="10" t="s">
        <v>331</v>
      </c>
      <c r="AI37" s="10" t="s">
        <v>331</v>
      </c>
      <c r="AJ37" s="10" t="s">
        <v>331</v>
      </c>
      <c r="AK37" s="10" t="s">
        <v>331</v>
      </c>
      <c r="AL37" s="10" t="s">
        <v>331</v>
      </c>
      <c r="AM37" s="10" t="s">
        <v>331</v>
      </c>
      <c r="AN37" s="10" t="s">
        <v>331</v>
      </c>
      <c r="AO37" s="10" t="s">
        <v>331</v>
      </c>
      <c r="AP37" s="10" t="s">
        <v>331</v>
      </c>
      <c r="AQ37" s="10" t="s">
        <v>331</v>
      </c>
      <c r="AR37" s="10" t="s">
        <v>331</v>
      </c>
      <c r="AS37" s="10" t="s">
        <v>331</v>
      </c>
      <c r="AT37" s="10" t="s">
        <v>331</v>
      </c>
      <c r="AU37" s="10" t="s">
        <v>331</v>
      </c>
      <c r="AV37" s="10" t="s">
        <v>331</v>
      </c>
      <c r="AW37" s="10" t="s">
        <v>331</v>
      </c>
      <c r="AX37" s="10" t="s">
        <v>331</v>
      </c>
      <c r="AY37" s="10" t="s">
        <v>331</v>
      </c>
      <c r="AZ37" s="10" t="s">
        <v>331</v>
      </c>
      <c r="BA37" s="10" t="s">
        <v>331</v>
      </c>
      <c r="BB37" s="10" t="s">
        <v>331</v>
      </c>
      <c r="BC37" s="10" t="s">
        <v>331</v>
      </c>
      <c r="BD37" s="10" t="s">
        <v>331</v>
      </c>
      <c r="BE37" s="10" t="s">
        <v>331</v>
      </c>
      <c r="BF37" s="10" t="s">
        <v>331</v>
      </c>
      <c r="BG37" s="10" t="s">
        <v>331</v>
      </c>
      <c r="BH37" s="10" t="s">
        <v>331</v>
      </c>
      <c r="BI37" s="10" t="s">
        <v>331</v>
      </c>
      <c r="BJ37" s="10" t="s">
        <v>331</v>
      </c>
      <c r="BK37" s="10" t="s">
        <v>331</v>
      </c>
      <c r="BL37" s="10" t="s">
        <v>331</v>
      </c>
      <c r="BM37" s="10" t="s">
        <v>331</v>
      </c>
      <c r="BN37" s="10" t="s">
        <v>331</v>
      </c>
      <c r="BO37" s="10" t="s">
        <v>331</v>
      </c>
      <c r="BP37" s="10" t="s">
        <v>331</v>
      </c>
      <c r="BQ37" s="10" t="s">
        <v>331</v>
      </c>
      <c r="BR37" s="10" t="s">
        <v>331</v>
      </c>
      <c r="BS37" s="10" t="s">
        <v>331</v>
      </c>
      <c r="BT37" s="10" t="s">
        <v>331</v>
      </c>
      <c r="BU37" s="10" t="s">
        <v>331</v>
      </c>
      <c r="BV37" s="10" t="s">
        <v>331</v>
      </c>
      <c r="BW37" s="10" t="s">
        <v>331</v>
      </c>
      <c r="BX37" s="10" t="s">
        <v>331</v>
      </c>
      <c r="BY37" s="10" t="s">
        <v>331</v>
      </c>
      <c r="BZ37" s="10" t="s">
        <v>331</v>
      </c>
      <c r="CA37" s="10" t="s">
        <v>331</v>
      </c>
      <c r="CB37" s="10" t="s">
        <v>331</v>
      </c>
      <c r="CC37" s="10" t="s">
        <v>331</v>
      </c>
      <c r="CD37" s="11" t="s">
        <v>331</v>
      </c>
      <c r="CE37" s="10" t="s">
        <v>331</v>
      </c>
      <c r="CF37" s="10" t="s">
        <v>331</v>
      </c>
      <c r="CG37" s="10" t="s">
        <v>331</v>
      </c>
      <c r="CH37" s="10" t="s">
        <v>331</v>
      </c>
      <c r="CI37" s="10" t="s">
        <v>331</v>
      </c>
      <c r="CJ37" s="10" t="s">
        <v>331</v>
      </c>
      <c r="CK37" s="10" t="s">
        <v>331</v>
      </c>
      <c r="CL37" s="10" t="s">
        <v>331</v>
      </c>
      <c r="CM37" s="10" t="s">
        <v>331</v>
      </c>
      <c r="CN37" s="10" t="s">
        <v>331</v>
      </c>
      <c r="CO37" s="10" t="s">
        <v>331</v>
      </c>
      <c r="CP37" s="10" t="s">
        <v>331</v>
      </c>
      <c r="CQ37" s="10" t="s">
        <v>331</v>
      </c>
      <c r="CR37" s="12">
        <f t="shared" si="0"/>
        <v>0</v>
      </c>
    </row>
    <row r="38" spans="1:96" x14ac:dyDescent="0.4">
      <c r="A38" t="s">
        <v>177</v>
      </c>
      <c r="B38" t="s">
        <v>269</v>
      </c>
      <c r="C38" s="10" t="s">
        <v>331</v>
      </c>
      <c r="D38" s="10" t="s">
        <v>331</v>
      </c>
      <c r="E38" s="10" t="s">
        <v>331</v>
      </c>
      <c r="F38" s="10" t="s">
        <v>331</v>
      </c>
      <c r="G38" s="10" t="s">
        <v>331</v>
      </c>
      <c r="H38" s="10" t="s">
        <v>331</v>
      </c>
      <c r="I38" s="10" t="s">
        <v>331</v>
      </c>
      <c r="J38" s="10" t="s">
        <v>331</v>
      </c>
      <c r="K38" s="10" t="s">
        <v>331</v>
      </c>
      <c r="L38" s="10" t="s">
        <v>331</v>
      </c>
      <c r="M38" s="10" t="s">
        <v>331</v>
      </c>
      <c r="N38" s="10" t="s">
        <v>331</v>
      </c>
      <c r="O38" s="10" t="s">
        <v>331</v>
      </c>
      <c r="P38" s="10" t="s">
        <v>331</v>
      </c>
      <c r="Q38" s="10" t="s">
        <v>331</v>
      </c>
      <c r="R38" s="10" t="s">
        <v>331</v>
      </c>
      <c r="S38" s="10" t="s">
        <v>331</v>
      </c>
      <c r="T38" s="10" t="s">
        <v>331</v>
      </c>
      <c r="U38" s="10" t="s">
        <v>331</v>
      </c>
      <c r="V38" s="10" t="s">
        <v>331</v>
      </c>
      <c r="W38" s="10" t="s">
        <v>331</v>
      </c>
      <c r="X38" s="10" t="s">
        <v>331</v>
      </c>
      <c r="Y38" s="10" t="s">
        <v>331</v>
      </c>
      <c r="Z38" s="10" t="s">
        <v>331</v>
      </c>
      <c r="AA38" s="10" t="s">
        <v>331</v>
      </c>
      <c r="AB38" s="10" t="s">
        <v>331</v>
      </c>
      <c r="AC38" s="10" t="s">
        <v>331</v>
      </c>
      <c r="AD38" s="10" t="s">
        <v>331</v>
      </c>
      <c r="AE38" s="10" t="s">
        <v>331</v>
      </c>
      <c r="AF38" s="10" t="s">
        <v>331</v>
      </c>
      <c r="AG38" s="10" t="s">
        <v>331</v>
      </c>
      <c r="AH38" s="10" t="s">
        <v>331</v>
      </c>
      <c r="AI38" s="10" t="s">
        <v>331</v>
      </c>
      <c r="AJ38" s="10" t="s">
        <v>331</v>
      </c>
      <c r="AK38" s="10" t="s">
        <v>331</v>
      </c>
      <c r="AL38" s="10" t="s">
        <v>331</v>
      </c>
      <c r="AM38" s="10" t="s">
        <v>331</v>
      </c>
      <c r="AN38" s="10" t="s">
        <v>331</v>
      </c>
      <c r="AO38" s="10" t="s">
        <v>331</v>
      </c>
      <c r="AP38" s="10" t="s">
        <v>331</v>
      </c>
      <c r="AQ38" s="10" t="s">
        <v>331</v>
      </c>
      <c r="AR38" s="10" t="s">
        <v>331</v>
      </c>
      <c r="AS38" s="10" t="s">
        <v>331</v>
      </c>
      <c r="AT38" s="10" t="s">
        <v>331</v>
      </c>
      <c r="AU38" s="10" t="s">
        <v>331</v>
      </c>
      <c r="AV38" s="10" t="s">
        <v>331</v>
      </c>
      <c r="AW38" s="10" t="s">
        <v>331</v>
      </c>
      <c r="AX38" s="10" t="s">
        <v>331</v>
      </c>
      <c r="AY38" s="10" t="s">
        <v>331</v>
      </c>
      <c r="AZ38" s="10" t="s">
        <v>331</v>
      </c>
      <c r="BA38" s="10" t="s">
        <v>331</v>
      </c>
      <c r="BB38" s="10" t="s">
        <v>331</v>
      </c>
      <c r="BC38" s="10" t="s">
        <v>331</v>
      </c>
      <c r="BD38" s="10" t="s">
        <v>331</v>
      </c>
      <c r="BE38" s="10" t="s">
        <v>331</v>
      </c>
      <c r="BF38" s="10" t="s">
        <v>331</v>
      </c>
      <c r="BG38" s="10" t="s">
        <v>331</v>
      </c>
      <c r="BH38" s="10" t="s">
        <v>331</v>
      </c>
      <c r="BI38" s="10" t="s">
        <v>331</v>
      </c>
      <c r="BJ38" s="10" t="s">
        <v>331</v>
      </c>
      <c r="BK38" s="10" t="s">
        <v>331</v>
      </c>
      <c r="BL38" s="10" t="s">
        <v>331</v>
      </c>
      <c r="BM38" s="10" t="s">
        <v>331</v>
      </c>
      <c r="BN38" s="10" t="s">
        <v>331</v>
      </c>
      <c r="BO38" s="10" t="s">
        <v>331</v>
      </c>
      <c r="BP38" s="10" t="s">
        <v>331</v>
      </c>
      <c r="BQ38" s="10" t="s">
        <v>331</v>
      </c>
      <c r="BR38" s="10" t="s">
        <v>331</v>
      </c>
      <c r="BS38" s="10" t="s">
        <v>331</v>
      </c>
      <c r="BT38" s="10" t="s">
        <v>331</v>
      </c>
      <c r="BU38" s="10" t="s">
        <v>331</v>
      </c>
      <c r="BV38" s="10" t="s">
        <v>331</v>
      </c>
      <c r="BW38" s="10" t="s">
        <v>331</v>
      </c>
      <c r="BX38" s="10" t="s">
        <v>331</v>
      </c>
      <c r="BY38" s="10" t="s">
        <v>331</v>
      </c>
      <c r="BZ38" s="10" t="s">
        <v>331</v>
      </c>
      <c r="CA38" s="10" t="s">
        <v>331</v>
      </c>
      <c r="CB38" s="10" t="s">
        <v>331</v>
      </c>
      <c r="CC38" s="10" t="s">
        <v>331</v>
      </c>
      <c r="CD38" s="11" t="s">
        <v>331</v>
      </c>
      <c r="CE38" s="10" t="s">
        <v>331</v>
      </c>
      <c r="CF38" s="10" t="s">
        <v>331</v>
      </c>
      <c r="CG38" s="10" t="s">
        <v>331</v>
      </c>
      <c r="CH38" s="10" t="s">
        <v>331</v>
      </c>
      <c r="CI38" s="10" t="s">
        <v>331</v>
      </c>
      <c r="CJ38" s="10" t="s">
        <v>331</v>
      </c>
      <c r="CK38" s="10" t="s">
        <v>331</v>
      </c>
      <c r="CL38" s="10" t="s">
        <v>331</v>
      </c>
      <c r="CM38" s="10" t="s">
        <v>331</v>
      </c>
      <c r="CN38" s="10" t="s">
        <v>331</v>
      </c>
      <c r="CO38" s="10" t="s">
        <v>331</v>
      </c>
      <c r="CP38" s="10" t="s">
        <v>331</v>
      </c>
      <c r="CQ38" s="10" t="s">
        <v>331</v>
      </c>
      <c r="CR38" s="12">
        <f t="shared" si="0"/>
        <v>0</v>
      </c>
    </row>
    <row r="39" spans="1:96" x14ac:dyDescent="0.4">
      <c r="A39" t="s">
        <v>178</v>
      </c>
      <c r="B39" t="s">
        <v>270</v>
      </c>
      <c r="C39" s="10" t="s">
        <v>331</v>
      </c>
      <c r="D39" s="10" t="s">
        <v>331</v>
      </c>
      <c r="E39" s="10">
        <v>1</v>
      </c>
      <c r="F39" s="10">
        <v>8</v>
      </c>
      <c r="G39" s="10">
        <v>96</v>
      </c>
      <c r="H39" s="10">
        <v>217</v>
      </c>
      <c r="I39" s="10">
        <v>84</v>
      </c>
      <c r="J39" s="10">
        <v>47</v>
      </c>
      <c r="K39" s="10">
        <v>68</v>
      </c>
      <c r="L39" s="10">
        <v>61</v>
      </c>
      <c r="M39" s="10">
        <v>161</v>
      </c>
      <c r="N39" s="10">
        <v>105</v>
      </c>
      <c r="O39" s="10">
        <v>7</v>
      </c>
      <c r="P39" s="10">
        <v>9</v>
      </c>
      <c r="Q39" s="10">
        <v>67</v>
      </c>
      <c r="R39" s="10">
        <v>56</v>
      </c>
      <c r="S39" s="10">
        <v>38</v>
      </c>
      <c r="T39" s="10">
        <v>67</v>
      </c>
      <c r="U39" s="10">
        <v>212</v>
      </c>
      <c r="V39" s="10">
        <v>9</v>
      </c>
      <c r="W39" s="10">
        <v>3</v>
      </c>
      <c r="X39" s="10">
        <v>48</v>
      </c>
      <c r="Y39" s="10">
        <v>68</v>
      </c>
      <c r="Z39" s="10">
        <v>72</v>
      </c>
      <c r="AA39" s="10">
        <v>96</v>
      </c>
      <c r="AB39" s="10">
        <v>119</v>
      </c>
      <c r="AC39" s="10">
        <v>1275</v>
      </c>
      <c r="AD39" s="10">
        <v>27</v>
      </c>
      <c r="AE39" s="10">
        <v>5</v>
      </c>
      <c r="AF39" s="10">
        <v>10</v>
      </c>
      <c r="AG39" s="10">
        <v>12</v>
      </c>
      <c r="AH39" s="10">
        <v>5</v>
      </c>
      <c r="AI39" s="10">
        <v>23</v>
      </c>
      <c r="AJ39" s="10">
        <v>6</v>
      </c>
      <c r="AK39" s="10">
        <v>19</v>
      </c>
      <c r="AL39" s="10">
        <v>1</v>
      </c>
      <c r="AM39" s="10">
        <v>3</v>
      </c>
      <c r="AN39" s="10">
        <v>26</v>
      </c>
      <c r="AO39" s="10">
        <v>7</v>
      </c>
      <c r="AP39" s="10">
        <v>192</v>
      </c>
      <c r="AQ39" s="10">
        <v>107</v>
      </c>
      <c r="AR39" s="10">
        <v>484</v>
      </c>
      <c r="AS39" s="10">
        <v>853</v>
      </c>
      <c r="AT39" s="10">
        <v>1304</v>
      </c>
      <c r="AU39" s="10">
        <v>942</v>
      </c>
      <c r="AV39" s="10">
        <v>197</v>
      </c>
      <c r="AW39" s="10">
        <v>268</v>
      </c>
      <c r="AX39" s="10">
        <v>655</v>
      </c>
      <c r="AY39" s="10">
        <v>2210</v>
      </c>
      <c r="AZ39" s="10">
        <v>235</v>
      </c>
      <c r="BA39" s="10">
        <v>430</v>
      </c>
      <c r="BB39" s="10">
        <v>641</v>
      </c>
      <c r="BC39" s="10">
        <v>1596</v>
      </c>
      <c r="BD39" s="10">
        <v>105</v>
      </c>
      <c r="BE39" s="10">
        <v>2143</v>
      </c>
      <c r="BF39" s="10">
        <v>142</v>
      </c>
      <c r="BG39" s="10">
        <v>161</v>
      </c>
      <c r="BH39" s="10">
        <v>1060</v>
      </c>
      <c r="BI39" s="10">
        <v>73</v>
      </c>
      <c r="BJ39" s="10">
        <v>108</v>
      </c>
      <c r="BK39" s="10">
        <v>136</v>
      </c>
      <c r="BL39" s="10">
        <v>41</v>
      </c>
      <c r="BM39" s="10">
        <v>46</v>
      </c>
      <c r="BN39" s="10">
        <v>66</v>
      </c>
      <c r="BO39" s="10">
        <v>401</v>
      </c>
      <c r="BP39" s="10">
        <v>338</v>
      </c>
      <c r="BQ39" s="10" t="s">
        <v>331</v>
      </c>
      <c r="BR39" s="10">
        <v>178</v>
      </c>
      <c r="BS39" s="10">
        <v>22</v>
      </c>
      <c r="BT39" s="10">
        <v>712</v>
      </c>
      <c r="BU39" s="10">
        <v>20</v>
      </c>
      <c r="BV39" s="10">
        <v>19007</v>
      </c>
      <c r="BW39" s="10">
        <v>33198</v>
      </c>
      <c r="BX39" s="10" t="s">
        <v>331</v>
      </c>
      <c r="BY39" s="10" t="s">
        <v>331</v>
      </c>
      <c r="BZ39" s="10" t="s">
        <v>331</v>
      </c>
      <c r="CA39" s="10" t="s">
        <v>331</v>
      </c>
      <c r="CB39" s="10" t="s">
        <v>331</v>
      </c>
      <c r="CC39" s="10" t="s">
        <v>331</v>
      </c>
      <c r="CD39" s="11">
        <v>-52205</v>
      </c>
      <c r="CE39" s="10" t="s">
        <v>331</v>
      </c>
      <c r="CF39" s="10" t="s">
        <v>331</v>
      </c>
      <c r="CG39" s="10" t="s">
        <v>331</v>
      </c>
      <c r="CH39" s="10" t="s">
        <v>331</v>
      </c>
      <c r="CI39" s="10" t="s">
        <v>331</v>
      </c>
      <c r="CJ39" s="10" t="s">
        <v>331</v>
      </c>
      <c r="CK39" s="10" t="s">
        <v>331</v>
      </c>
      <c r="CL39" s="10" t="s">
        <v>331</v>
      </c>
      <c r="CM39" s="10" t="s">
        <v>331</v>
      </c>
      <c r="CN39" s="10" t="s">
        <v>331</v>
      </c>
      <c r="CO39" s="10" t="s">
        <v>331</v>
      </c>
      <c r="CP39" s="10" t="s">
        <v>331</v>
      </c>
      <c r="CQ39" s="10">
        <v>-19007</v>
      </c>
      <c r="CR39" s="12">
        <f t="shared" si="0"/>
        <v>-3</v>
      </c>
    </row>
    <row r="40" spans="1:96" x14ac:dyDescent="0.4">
      <c r="A40" t="s">
        <v>179</v>
      </c>
      <c r="B40" t="s">
        <v>271</v>
      </c>
      <c r="C40" s="10" t="s">
        <v>331</v>
      </c>
      <c r="D40" s="10" t="s">
        <v>331</v>
      </c>
      <c r="E40" s="10" t="s">
        <v>331</v>
      </c>
      <c r="F40" s="10" t="s">
        <v>331</v>
      </c>
      <c r="G40" s="10" t="s">
        <v>331</v>
      </c>
      <c r="H40" s="10" t="s">
        <v>331</v>
      </c>
      <c r="I40" s="10" t="s">
        <v>331</v>
      </c>
      <c r="J40" s="10" t="s">
        <v>331</v>
      </c>
      <c r="K40" s="10" t="s">
        <v>331</v>
      </c>
      <c r="L40" s="10" t="s">
        <v>331</v>
      </c>
      <c r="M40" s="10" t="s">
        <v>331</v>
      </c>
      <c r="N40" s="10" t="s">
        <v>331</v>
      </c>
      <c r="O40" s="10" t="s">
        <v>331</v>
      </c>
      <c r="P40" s="10" t="s">
        <v>331</v>
      </c>
      <c r="Q40" s="10" t="s">
        <v>331</v>
      </c>
      <c r="R40" s="10" t="s">
        <v>331</v>
      </c>
      <c r="S40" s="10" t="s">
        <v>331</v>
      </c>
      <c r="T40" s="10" t="s">
        <v>331</v>
      </c>
      <c r="U40" s="10" t="s">
        <v>331</v>
      </c>
      <c r="V40" s="10" t="s">
        <v>331</v>
      </c>
      <c r="W40" s="10" t="s">
        <v>331</v>
      </c>
      <c r="X40" s="10" t="s">
        <v>331</v>
      </c>
      <c r="Y40" s="10" t="s">
        <v>331</v>
      </c>
      <c r="Z40" s="10" t="s">
        <v>331</v>
      </c>
      <c r="AA40" s="10" t="s">
        <v>331</v>
      </c>
      <c r="AB40" s="10" t="s">
        <v>331</v>
      </c>
      <c r="AC40" s="10" t="s">
        <v>331</v>
      </c>
      <c r="AD40" s="10" t="s">
        <v>331</v>
      </c>
      <c r="AE40" s="10" t="s">
        <v>331</v>
      </c>
      <c r="AF40" s="10" t="s">
        <v>331</v>
      </c>
      <c r="AG40" s="10" t="s">
        <v>331</v>
      </c>
      <c r="AH40" s="10" t="s">
        <v>331</v>
      </c>
      <c r="AI40" s="10" t="s">
        <v>331</v>
      </c>
      <c r="AJ40" s="10" t="s">
        <v>331</v>
      </c>
      <c r="AK40" s="10" t="s">
        <v>331</v>
      </c>
      <c r="AL40" s="10" t="s">
        <v>331</v>
      </c>
      <c r="AM40" s="10" t="s">
        <v>331</v>
      </c>
      <c r="AN40" s="10" t="s">
        <v>331</v>
      </c>
      <c r="AO40" s="10" t="s">
        <v>331</v>
      </c>
      <c r="AP40" s="10" t="s">
        <v>331</v>
      </c>
      <c r="AQ40" s="10" t="s">
        <v>331</v>
      </c>
      <c r="AR40" s="10" t="s">
        <v>331</v>
      </c>
      <c r="AS40" s="10" t="s">
        <v>331</v>
      </c>
      <c r="AT40" s="10" t="s">
        <v>331</v>
      </c>
      <c r="AU40" s="10" t="s">
        <v>331</v>
      </c>
      <c r="AV40" s="10" t="s">
        <v>331</v>
      </c>
      <c r="AW40" s="10" t="s">
        <v>331</v>
      </c>
      <c r="AX40" s="10" t="s">
        <v>331</v>
      </c>
      <c r="AY40" s="10" t="s">
        <v>331</v>
      </c>
      <c r="AZ40" s="10" t="s">
        <v>331</v>
      </c>
      <c r="BA40" s="10" t="s">
        <v>331</v>
      </c>
      <c r="BB40" s="10" t="s">
        <v>331</v>
      </c>
      <c r="BC40" s="10" t="s">
        <v>331</v>
      </c>
      <c r="BD40" s="10" t="s">
        <v>331</v>
      </c>
      <c r="BE40" s="10" t="s">
        <v>331</v>
      </c>
      <c r="BF40" s="10" t="s">
        <v>331</v>
      </c>
      <c r="BG40" s="10" t="s">
        <v>331</v>
      </c>
      <c r="BH40" s="10" t="s">
        <v>331</v>
      </c>
      <c r="BI40" s="10" t="s">
        <v>331</v>
      </c>
      <c r="BJ40" s="10" t="s">
        <v>331</v>
      </c>
      <c r="BK40" s="10" t="s">
        <v>331</v>
      </c>
      <c r="BL40" s="10" t="s">
        <v>331</v>
      </c>
      <c r="BM40" s="10" t="s">
        <v>331</v>
      </c>
      <c r="BN40" s="10" t="s">
        <v>331</v>
      </c>
      <c r="BO40" s="10" t="s">
        <v>331</v>
      </c>
      <c r="BP40" s="10" t="s">
        <v>331</v>
      </c>
      <c r="BQ40" s="10" t="s">
        <v>331</v>
      </c>
      <c r="BR40" s="10" t="s">
        <v>331</v>
      </c>
      <c r="BS40" s="10" t="s">
        <v>331</v>
      </c>
      <c r="BT40" s="10" t="s">
        <v>331</v>
      </c>
      <c r="BU40" s="10" t="s">
        <v>331</v>
      </c>
      <c r="BV40" s="10" t="s">
        <v>331</v>
      </c>
      <c r="BW40" s="10" t="s">
        <v>331</v>
      </c>
      <c r="BX40" s="10" t="s">
        <v>331</v>
      </c>
      <c r="BY40" s="10" t="s">
        <v>331</v>
      </c>
      <c r="BZ40" s="10" t="s">
        <v>331</v>
      </c>
      <c r="CA40" s="10" t="s">
        <v>331</v>
      </c>
      <c r="CB40" s="10" t="s">
        <v>331</v>
      </c>
      <c r="CC40" s="10" t="s">
        <v>331</v>
      </c>
      <c r="CD40" s="11" t="s">
        <v>331</v>
      </c>
      <c r="CE40" s="10" t="s">
        <v>331</v>
      </c>
      <c r="CF40" s="10" t="s">
        <v>331</v>
      </c>
      <c r="CG40" s="10" t="s">
        <v>331</v>
      </c>
      <c r="CH40" s="10" t="s">
        <v>331</v>
      </c>
      <c r="CI40" s="10" t="s">
        <v>331</v>
      </c>
      <c r="CJ40" s="10" t="s">
        <v>331</v>
      </c>
      <c r="CK40" s="10" t="s">
        <v>331</v>
      </c>
      <c r="CL40" s="10" t="s">
        <v>331</v>
      </c>
      <c r="CM40" s="10" t="s">
        <v>331</v>
      </c>
      <c r="CN40" s="10" t="s">
        <v>331</v>
      </c>
      <c r="CO40" s="10" t="s">
        <v>331</v>
      </c>
      <c r="CP40" s="10" t="s">
        <v>331</v>
      </c>
      <c r="CQ40" s="10" t="s">
        <v>331</v>
      </c>
      <c r="CR40" s="12">
        <f t="shared" si="0"/>
        <v>0</v>
      </c>
    </row>
    <row r="41" spans="1:96" x14ac:dyDescent="0.4">
      <c r="A41" t="s">
        <v>180</v>
      </c>
      <c r="B41" t="s">
        <v>272</v>
      </c>
      <c r="C41" s="10" t="s">
        <v>331</v>
      </c>
      <c r="D41" s="10" t="s">
        <v>331</v>
      </c>
      <c r="E41" s="10" t="s">
        <v>331</v>
      </c>
      <c r="F41" s="10" t="s">
        <v>331</v>
      </c>
      <c r="G41" s="10" t="s">
        <v>331</v>
      </c>
      <c r="H41" s="10" t="s">
        <v>331</v>
      </c>
      <c r="I41" s="10" t="s">
        <v>331</v>
      </c>
      <c r="J41" s="10" t="s">
        <v>331</v>
      </c>
      <c r="K41" s="10" t="s">
        <v>331</v>
      </c>
      <c r="L41" s="10" t="s">
        <v>331</v>
      </c>
      <c r="M41" s="10" t="s">
        <v>331</v>
      </c>
      <c r="N41" s="10" t="s">
        <v>331</v>
      </c>
      <c r="O41" s="10" t="s">
        <v>331</v>
      </c>
      <c r="P41" s="10" t="s">
        <v>331</v>
      </c>
      <c r="Q41" s="10" t="s">
        <v>331</v>
      </c>
      <c r="R41" s="10" t="s">
        <v>331</v>
      </c>
      <c r="S41" s="10" t="s">
        <v>331</v>
      </c>
      <c r="T41" s="10" t="s">
        <v>331</v>
      </c>
      <c r="U41" s="10" t="s">
        <v>331</v>
      </c>
      <c r="V41" s="10" t="s">
        <v>331</v>
      </c>
      <c r="W41" s="10" t="s">
        <v>331</v>
      </c>
      <c r="X41" s="10" t="s">
        <v>331</v>
      </c>
      <c r="Y41" s="10" t="s">
        <v>331</v>
      </c>
      <c r="Z41" s="10" t="s">
        <v>331</v>
      </c>
      <c r="AA41" s="10" t="s">
        <v>331</v>
      </c>
      <c r="AB41" s="10" t="s">
        <v>331</v>
      </c>
      <c r="AC41" s="10" t="s">
        <v>331</v>
      </c>
      <c r="AD41" s="10" t="s">
        <v>331</v>
      </c>
      <c r="AE41" s="10" t="s">
        <v>331</v>
      </c>
      <c r="AF41" s="10" t="s">
        <v>331</v>
      </c>
      <c r="AG41" s="10" t="s">
        <v>331</v>
      </c>
      <c r="AH41" s="10" t="s">
        <v>331</v>
      </c>
      <c r="AI41" s="10" t="s">
        <v>331</v>
      </c>
      <c r="AJ41" s="10" t="s">
        <v>331</v>
      </c>
      <c r="AK41" s="10" t="s">
        <v>331</v>
      </c>
      <c r="AL41" s="10" t="s">
        <v>331</v>
      </c>
      <c r="AM41" s="10" t="s">
        <v>331</v>
      </c>
      <c r="AN41" s="10" t="s">
        <v>331</v>
      </c>
      <c r="AO41" s="10" t="s">
        <v>331</v>
      </c>
      <c r="AP41" s="10" t="s">
        <v>331</v>
      </c>
      <c r="AQ41" s="10" t="s">
        <v>331</v>
      </c>
      <c r="AR41" s="10" t="s">
        <v>331</v>
      </c>
      <c r="AS41" s="10" t="s">
        <v>331</v>
      </c>
      <c r="AT41" s="10" t="s">
        <v>331</v>
      </c>
      <c r="AU41" s="10" t="s">
        <v>331</v>
      </c>
      <c r="AV41" s="10" t="s">
        <v>331</v>
      </c>
      <c r="AW41" s="10" t="s">
        <v>331</v>
      </c>
      <c r="AX41" s="10" t="s">
        <v>331</v>
      </c>
      <c r="AY41" s="10" t="s">
        <v>331</v>
      </c>
      <c r="AZ41" s="10" t="s">
        <v>331</v>
      </c>
      <c r="BA41" s="10" t="s">
        <v>331</v>
      </c>
      <c r="BB41" s="10" t="s">
        <v>331</v>
      </c>
      <c r="BC41" s="10" t="s">
        <v>331</v>
      </c>
      <c r="BD41" s="10" t="s">
        <v>331</v>
      </c>
      <c r="BE41" s="10" t="s">
        <v>331</v>
      </c>
      <c r="BF41" s="10" t="s">
        <v>331</v>
      </c>
      <c r="BG41" s="10" t="s">
        <v>331</v>
      </c>
      <c r="BH41" s="10" t="s">
        <v>331</v>
      </c>
      <c r="BI41" s="10" t="s">
        <v>331</v>
      </c>
      <c r="BJ41" s="10" t="s">
        <v>331</v>
      </c>
      <c r="BK41" s="10" t="s">
        <v>331</v>
      </c>
      <c r="BL41" s="10" t="s">
        <v>331</v>
      </c>
      <c r="BM41" s="10" t="s">
        <v>331</v>
      </c>
      <c r="BN41" s="10" t="s">
        <v>331</v>
      </c>
      <c r="BO41" s="10" t="s">
        <v>331</v>
      </c>
      <c r="BP41" s="10" t="s">
        <v>331</v>
      </c>
      <c r="BQ41" s="10" t="s">
        <v>331</v>
      </c>
      <c r="BR41" s="10" t="s">
        <v>331</v>
      </c>
      <c r="BS41" s="10" t="s">
        <v>331</v>
      </c>
      <c r="BT41" s="10" t="s">
        <v>331</v>
      </c>
      <c r="BU41" s="10" t="s">
        <v>331</v>
      </c>
      <c r="BV41" s="10" t="s">
        <v>331</v>
      </c>
      <c r="BW41" s="10" t="s">
        <v>331</v>
      </c>
      <c r="BX41" s="10" t="s">
        <v>331</v>
      </c>
      <c r="BY41" s="10" t="s">
        <v>331</v>
      </c>
      <c r="BZ41" s="10" t="s">
        <v>331</v>
      </c>
      <c r="CA41" s="10" t="s">
        <v>331</v>
      </c>
      <c r="CB41" s="10" t="s">
        <v>331</v>
      </c>
      <c r="CC41" s="10" t="s">
        <v>331</v>
      </c>
      <c r="CD41" s="11" t="s">
        <v>331</v>
      </c>
      <c r="CE41" s="10" t="s">
        <v>331</v>
      </c>
      <c r="CF41" s="10" t="s">
        <v>331</v>
      </c>
      <c r="CG41" s="10" t="s">
        <v>331</v>
      </c>
      <c r="CH41" s="10" t="s">
        <v>331</v>
      </c>
      <c r="CI41" s="10" t="s">
        <v>331</v>
      </c>
      <c r="CJ41" s="10" t="s">
        <v>331</v>
      </c>
      <c r="CK41" s="10" t="s">
        <v>331</v>
      </c>
      <c r="CL41" s="10" t="s">
        <v>331</v>
      </c>
      <c r="CM41" s="10" t="s">
        <v>331</v>
      </c>
      <c r="CN41" s="10" t="s">
        <v>331</v>
      </c>
      <c r="CO41" s="10" t="s">
        <v>331</v>
      </c>
      <c r="CP41" s="10" t="s">
        <v>331</v>
      </c>
      <c r="CQ41" s="10" t="s">
        <v>331</v>
      </c>
      <c r="CR41" s="12">
        <f t="shared" si="0"/>
        <v>0</v>
      </c>
    </row>
    <row r="42" spans="1:96" x14ac:dyDescent="0.4">
      <c r="A42" t="s">
        <v>181</v>
      </c>
      <c r="B42" t="s">
        <v>273</v>
      </c>
      <c r="C42" s="10" t="s">
        <v>331</v>
      </c>
      <c r="D42" s="10" t="s">
        <v>331</v>
      </c>
      <c r="E42" s="10" t="s">
        <v>331</v>
      </c>
      <c r="F42" s="10" t="s">
        <v>331</v>
      </c>
      <c r="G42" s="10" t="s">
        <v>331</v>
      </c>
      <c r="H42" s="10" t="s">
        <v>331</v>
      </c>
      <c r="I42" s="10" t="s">
        <v>331</v>
      </c>
      <c r="J42" s="10" t="s">
        <v>331</v>
      </c>
      <c r="K42" s="10" t="s">
        <v>331</v>
      </c>
      <c r="L42" s="10" t="s">
        <v>331</v>
      </c>
      <c r="M42" s="10" t="s">
        <v>331</v>
      </c>
      <c r="N42" s="10" t="s">
        <v>331</v>
      </c>
      <c r="O42" s="10" t="s">
        <v>331</v>
      </c>
      <c r="P42" s="10" t="s">
        <v>331</v>
      </c>
      <c r="Q42" s="10" t="s">
        <v>331</v>
      </c>
      <c r="R42" s="10" t="s">
        <v>331</v>
      </c>
      <c r="S42" s="10" t="s">
        <v>331</v>
      </c>
      <c r="T42" s="10" t="s">
        <v>331</v>
      </c>
      <c r="U42" s="10" t="s">
        <v>331</v>
      </c>
      <c r="V42" s="10" t="s">
        <v>331</v>
      </c>
      <c r="W42" s="10" t="s">
        <v>331</v>
      </c>
      <c r="X42" s="10" t="s">
        <v>331</v>
      </c>
      <c r="Y42" s="10" t="s">
        <v>331</v>
      </c>
      <c r="Z42" s="10" t="s">
        <v>331</v>
      </c>
      <c r="AA42" s="10" t="s">
        <v>331</v>
      </c>
      <c r="AB42" s="10" t="s">
        <v>331</v>
      </c>
      <c r="AC42" s="10" t="s">
        <v>331</v>
      </c>
      <c r="AD42" s="10" t="s">
        <v>331</v>
      </c>
      <c r="AE42" s="10" t="s">
        <v>331</v>
      </c>
      <c r="AF42" s="10" t="s">
        <v>331</v>
      </c>
      <c r="AG42" s="10" t="s">
        <v>331</v>
      </c>
      <c r="AH42" s="10" t="s">
        <v>331</v>
      </c>
      <c r="AI42" s="10" t="s">
        <v>331</v>
      </c>
      <c r="AJ42" s="10" t="s">
        <v>331</v>
      </c>
      <c r="AK42" s="10" t="s">
        <v>331</v>
      </c>
      <c r="AL42" s="10" t="s">
        <v>331</v>
      </c>
      <c r="AM42" s="10" t="s">
        <v>331</v>
      </c>
      <c r="AN42" s="10" t="s">
        <v>331</v>
      </c>
      <c r="AO42" s="10" t="s">
        <v>331</v>
      </c>
      <c r="AP42" s="10" t="s">
        <v>331</v>
      </c>
      <c r="AQ42" s="10" t="s">
        <v>331</v>
      </c>
      <c r="AR42" s="10" t="s">
        <v>331</v>
      </c>
      <c r="AS42" s="10" t="s">
        <v>331</v>
      </c>
      <c r="AT42" s="10" t="s">
        <v>331</v>
      </c>
      <c r="AU42" s="10" t="s">
        <v>331</v>
      </c>
      <c r="AV42" s="10" t="s">
        <v>331</v>
      </c>
      <c r="AW42" s="10" t="s">
        <v>331</v>
      </c>
      <c r="AX42" s="10" t="s">
        <v>331</v>
      </c>
      <c r="AY42" s="10" t="s">
        <v>331</v>
      </c>
      <c r="AZ42" s="10" t="s">
        <v>331</v>
      </c>
      <c r="BA42" s="10" t="s">
        <v>331</v>
      </c>
      <c r="BB42" s="10" t="s">
        <v>331</v>
      </c>
      <c r="BC42" s="10" t="s">
        <v>331</v>
      </c>
      <c r="BD42" s="10" t="s">
        <v>331</v>
      </c>
      <c r="BE42" s="10" t="s">
        <v>331</v>
      </c>
      <c r="BF42" s="10" t="s">
        <v>331</v>
      </c>
      <c r="BG42" s="10" t="s">
        <v>331</v>
      </c>
      <c r="BH42" s="10" t="s">
        <v>331</v>
      </c>
      <c r="BI42" s="10" t="s">
        <v>331</v>
      </c>
      <c r="BJ42" s="10" t="s">
        <v>331</v>
      </c>
      <c r="BK42" s="10" t="s">
        <v>331</v>
      </c>
      <c r="BL42" s="10" t="s">
        <v>331</v>
      </c>
      <c r="BM42" s="10" t="s">
        <v>331</v>
      </c>
      <c r="BN42" s="10" t="s">
        <v>331</v>
      </c>
      <c r="BO42" s="10" t="s">
        <v>331</v>
      </c>
      <c r="BP42" s="10" t="s">
        <v>331</v>
      </c>
      <c r="BQ42" s="10" t="s">
        <v>331</v>
      </c>
      <c r="BR42" s="10" t="s">
        <v>331</v>
      </c>
      <c r="BS42" s="10" t="s">
        <v>331</v>
      </c>
      <c r="BT42" s="10" t="s">
        <v>331</v>
      </c>
      <c r="BU42" s="10" t="s">
        <v>331</v>
      </c>
      <c r="BV42" s="10" t="s">
        <v>331</v>
      </c>
      <c r="BW42" s="10" t="s">
        <v>331</v>
      </c>
      <c r="BX42" s="10" t="s">
        <v>331</v>
      </c>
      <c r="BY42" s="10" t="s">
        <v>331</v>
      </c>
      <c r="BZ42" s="10" t="s">
        <v>331</v>
      </c>
      <c r="CA42" s="10" t="s">
        <v>331</v>
      </c>
      <c r="CB42" s="10" t="s">
        <v>331</v>
      </c>
      <c r="CC42" s="10" t="s">
        <v>331</v>
      </c>
      <c r="CD42" s="11" t="s">
        <v>331</v>
      </c>
      <c r="CE42" s="10" t="s">
        <v>331</v>
      </c>
      <c r="CF42" s="10" t="s">
        <v>331</v>
      </c>
      <c r="CG42" s="10" t="s">
        <v>331</v>
      </c>
      <c r="CH42" s="10" t="s">
        <v>331</v>
      </c>
      <c r="CI42" s="10" t="s">
        <v>331</v>
      </c>
      <c r="CJ42" s="10" t="s">
        <v>331</v>
      </c>
      <c r="CK42" s="10" t="s">
        <v>331</v>
      </c>
      <c r="CL42" s="10" t="s">
        <v>331</v>
      </c>
      <c r="CM42" s="10" t="s">
        <v>331</v>
      </c>
      <c r="CN42" s="10" t="s">
        <v>331</v>
      </c>
      <c r="CO42" s="10" t="s">
        <v>331</v>
      </c>
      <c r="CP42" s="10" t="s">
        <v>331</v>
      </c>
      <c r="CQ42" s="10" t="s">
        <v>331</v>
      </c>
      <c r="CR42" s="12">
        <f t="shared" si="0"/>
        <v>0</v>
      </c>
    </row>
    <row r="43" spans="1:96" x14ac:dyDescent="0.4">
      <c r="A43" t="s">
        <v>182</v>
      </c>
      <c r="B43" t="s">
        <v>274</v>
      </c>
      <c r="C43" s="10" t="s">
        <v>331</v>
      </c>
      <c r="D43" s="10" t="s">
        <v>331</v>
      </c>
      <c r="E43" s="10" t="s">
        <v>331</v>
      </c>
      <c r="F43" s="10" t="s">
        <v>331</v>
      </c>
      <c r="G43" s="10" t="s">
        <v>331</v>
      </c>
      <c r="H43" s="10" t="s">
        <v>331</v>
      </c>
      <c r="I43" s="10" t="s">
        <v>331</v>
      </c>
      <c r="J43" s="10" t="s">
        <v>331</v>
      </c>
      <c r="K43" s="10" t="s">
        <v>331</v>
      </c>
      <c r="L43" s="10" t="s">
        <v>331</v>
      </c>
      <c r="M43" s="10" t="s">
        <v>331</v>
      </c>
      <c r="N43" s="10" t="s">
        <v>331</v>
      </c>
      <c r="O43" s="10" t="s">
        <v>331</v>
      </c>
      <c r="P43" s="10" t="s">
        <v>331</v>
      </c>
      <c r="Q43" s="10" t="s">
        <v>331</v>
      </c>
      <c r="R43" s="10" t="s">
        <v>331</v>
      </c>
      <c r="S43" s="10" t="s">
        <v>331</v>
      </c>
      <c r="T43" s="10" t="s">
        <v>331</v>
      </c>
      <c r="U43" s="10" t="s">
        <v>331</v>
      </c>
      <c r="V43" s="10" t="s">
        <v>331</v>
      </c>
      <c r="W43" s="10" t="s">
        <v>331</v>
      </c>
      <c r="X43" s="10" t="s">
        <v>331</v>
      </c>
      <c r="Y43" s="10" t="s">
        <v>331</v>
      </c>
      <c r="Z43" s="10" t="s">
        <v>331</v>
      </c>
      <c r="AA43" s="10" t="s">
        <v>331</v>
      </c>
      <c r="AB43" s="10" t="s">
        <v>331</v>
      </c>
      <c r="AC43" s="10" t="s">
        <v>331</v>
      </c>
      <c r="AD43" s="10" t="s">
        <v>331</v>
      </c>
      <c r="AE43" s="10" t="s">
        <v>331</v>
      </c>
      <c r="AF43" s="10" t="s">
        <v>331</v>
      </c>
      <c r="AG43" s="10" t="s">
        <v>331</v>
      </c>
      <c r="AH43" s="10" t="s">
        <v>331</v>
      </c>
      <c r="AI43" s="10" t="s">
        <v>331</v>
      </c>
      <c r="AJ43" s="10" t="s">
        <v>331</v>
      </c>
      <c r="AK43" s="10" t="s">
        <v>331</v>
      </c>
      <c r="AL43" s="10" t="s">
        <v>331</v>
      </c>
      <c r="AM43" s="10" t="s">
        <v>331</v>
      </c>
      <c r="AN43" s="10" t="s">
        <v>331</v>
      </c>
      <c r="AO43" s="10" t="s">
        <v>331</v>
      </c>
      <c r="AP43" s="10" t="s">
        <v>331</v>
      </c>
      <c r="AQ43" s="10" t="s">
        <v>331</v>
      </c>
      <c r="AR43" s="10" t="s">
        <v>331</v>
      </c>
      <c r="AS43" s="10" t="s">
        <v>331</v>
      </c>
      <c r="AT43" s="10" t="s">
        <v>331</v>
      </c>
      <c r="AU43" s="10" t="s">
        <v>331</v>
      </c>
      <c r="AV43" s="10" t="s">
        <v>331</v>
      </c>
      <c r="AW43" s="10" t="s">
        <v>331</v>
      </c>
      <c r="AX43" s="10" t="s">
        <v>331</v>
      </c>
      <c r="AY43" s="10" t="s">
        <v>331</v>
      </c>
      <c r="AZ43" s="10" t="s">
        <v>331</v>
      </c>
      <c r="BA43" s="10" t="s">
        <v>331</v>
      </c>
      <c r="BB43" s="10" t="s">
        <v>331</v>
      </c>
      <c r="BC43" s="10" t="s">
        <v>331</v>
      </c>
      <c r="BD43" s="10" t="s">
        <v>331</v>
      </c>
      <c r="BE43" s="10" t="s">
        <v>331</v>
      </c>
      <c r="BF43" s="10" t="s">
        <v>331</v>
      </c>
      <c r="BG43" s="10" t="s">
        <v>331</v>
      </c>
      <c r="BH43" s="10" t="s">
        <v>331</v>
      </c>
      <c r="BI43" s="10" t="s">
        <v>331</v>
      </c>
      <c r="BJ43" s="10" t="s">
        <v>331</v>
      </c>
      <c r="BK43" s="10" t="s">
        <v>331</v>
      </c>
      <c r="BL43" s="10" t="s">
        <v>331</v>
      </c>
      <c r="BM43" s="10" t="s">
        <v>331</v>
      </c>
      <c r="BN43" s="10" t="s">
        <v>331</v>
      </c>
      <c r="BO43" s="10" t="s">
        <v>331</v>
      </c>
      <c r="BP43" s="10" t="s">
        <v>331</v>
      </c>
      <c r="BQ43" s="10" t="s">
        <v>331</v>
      </c>
      <c r="BR43" s="10" t="s">
        <v>331</v>
      </c>
      <c r="BS43" s="10" t="s">
        <v>331</v>
      </c>
      <c r="BT43" s="10" t="s">
        <v>331</v>
      </c>
      <c r="BU43" s="10" t="s">
        <v>331</v>
      </c>
      <c r="BV43" s="10" t="s">
        <v>331</v>
      </c>
      <c r="BW43" s="10" t="s">
        <v>331</v>
      </c>
      <c r="BX43" s="10" t="s">
        <v>331</v>
      </c>
      <c r="BY43" s="10" t="s">
        <v>331</v>
      </c>
      <c r="BZ43" s="10" t="s">
        <v>331</v>
      </c>
      <c r="CA43" s="10" t="s">
        <v>331</v>
      </c>
      <c r="CB43" s="10" t="s">
        <v>331</v>
      </c>
      <c r="CC43" s="10" t="s">
        <v>331</v>
      </c>
      <c r="CD43" s="11" t="s">
        <v>331</v>
      </c>
      <c r="CE43" s="10" t="s">
        <v>331</v>
      </c>
      <c r="CF43" s="10" t="s">
        <v>331</v>
      </c>
      <c r="CG43" s="10" t="s">
        <v>331</v>
      </c>
      <c r="CH43" s="10" t="s">
        <v>331</v>
      </c>
      <c r="CI43" s="10" t="s">
        <v>331</v>
      </c>
      <c r="CJ43" s="10" t="s">
        <v>331</v>
      </c>
      <c r="CK43" s="10" t="s">
        <v>331</v>
      </c>
      <c r="CL43" s="10" t="s">
        <v>331</v>
      </c>
      <c r="CM43" s="10" t="s">
        <v>331</v>
      </c>
      <c r="CN43" s="10" t="s">
        <v>331</v>
      </c>
      <c r="CO43" s="10" t="s">
        <v>331</v>
      </c>
      <c r="CP43" s="10" t="s">
        <v>331</v>
      </c>
      <c r="CQ43" s="10" t="s">
        <v>331</v>
      </c>
      <c r="CR43" s="12">
        <f t="shared" si="0"/>
        <v>0</v>
      </c>
    </row>
    <row r="44" spans="1:96" x14ac:dyDescent="0.4">
      <c r="A44" t="s">
        <v>183</v>
      </c>
      <c r="B44" t="s">
        <v>275</v>
      </c>
      <c r="C44" s="10" t="s">
        <v>331</v>
      </c>
      <c r="D44" s="10" t="s">
        <v>331</v>
      </c>
      <c r="E44" s="10" t="s">
        <v>331</v>
      </c>
      <c r="F44" s="10" t="s">
        <v>331</v>
      </c>
      <c r="G44" s="10" t="s">
        <v>331</v>
      </c>
      <c r="H44" s="10" t="s">
        <v>331</v>
      </c>
      <c r="I44" s="10" t="s">
        <v>331</v>
      </c>
      <c r="J44" s="10" t="s">
        <v>331</v>
      </c>
      <c r="K44" s="10" t="s">
        <v>331</v>
      </c>
      <c r="L44" s="10" t="s">
        <v>331</v>
      </c>
      <c r="M44" s="10" t="s">
        <v>331</v>
      </c>
      <c r="N44" s="10" t="s">
        <v>331</v>
      </c>
      <c r="O44" s="10" t="s">
        <v>331</v>
      </c>
      <c r="P44" s="10" t="s">
        <v>331</v>
      </c>
      <c r="Q44" s="10" t="s">
        <v>331</v>
      </c>
      <c r="R44" s="10" t="s">
        <v>331</v>
      </c>
      <c r="S44" s="10" t="s">
        <v>331</v>
      </c>
      <c r="T44" s="10" t="s">
        <v>331</v>
      </c>
      <c r="U44" s="10" t="s">
        <v>331</v>
      </c>
      <c r="V44" s="10" t="s">
        <v>331</v>
      </c>
      <c r="W44" s="10" t="s">
        <v>331</v>
      </c>
      <c r="X44" s="10" t="s">
        <v>331</v>
      </c>
      <c r="Y44" s="10" t="s">
        <v>331</v>
      </c>
      <c r="Z44" s="10" t="s">
        <v>331</v>
      </c>
      <c r="AA44" s="10" t="s">
        <v>331</v>
      </c>
      <c r="AB44" s="10" t="s">
        <v>331</v>
      </c>
      <c r="AC44" s="10" t="s">
        <v>331</v>
      </c>
      <c r="AD44" s="10" t="s">
        <v>331</v>
      </c>
      <c r="AE44" s="10" t="s">
        <v>331</v>
      </c>
      <c r="AF44" s="10" t="s">
        <v>331</v>
      </c>
      <c r="AG44" s="10" t="s">
        <v>331</v>
      </c>
      <c r="AH44" s="10" t="s">
        <v>331</v>
      </c>
      <c r="AI44" s="10" t="s">
        <v>331</v>
      </c>
      <c r="AJ44" s="10" t="s">
        <v>331</v>
      </c>
      <c r="AK44" s="10" t="s">
        <v>331</v>
      </c>
      <c r="AL44" s="10" t="s">
        <v>331</v>
      </c>
      <c r="AM44" s="10" t="s">
        <v>331</v>
      </c>
      <c r="AN44" s="10" t="s">
        <v>331</v>
      </c>
      <c r="AO44" s="10" t="s">
        <v>331</v>
      </c>
      <c r="AP44" s="10" t="s">
        <v>331</v>
      </c>
      <c r="AQ44" s="10" t="s">
        <v>331</v>
      </c>
      <c r="AR44" s="10" t="s">
        <v>331</v>
      </c>
      <c r="AS44" s="10" t="s">
        <v>331</v>
      </c>
      <c r="AT44" s="10" t="s">
        <v>331</v>
      </c>
      <c r="AU44" s="10" t="s">
        <v>331</v>
      </c>
      <c r="AV44" s="10" t="s">
        <v>331</v>
      </c>
      <c r="AW44" s="10" t="s">
        <v>331</v>
      </c>
      <c r="AX44" s="10" t="s">
        <v>331</v>
      </c>
      <c r="AY44" s="10" t="s">
        <v>331</v>
      </c>
      <c r="AZ44" s="10" t="s">
        <v>331</v>
      </c>
      <c r="BA44" s="10" t="s">
        <v>331</v>
      </c>
      <c r="BB44" s="10" t="s">
        <v>331</v>
      </c>
      <c r="BC44" s="10" t="s">
        <v>331</v>
      </c>
      <c r="BD44" s="10" t="s">
        <v>331</v>
      </c>
      <c r="BE44" s="10" t="s">
        <v>331</v>
      </c>
      <c r="BF44" s="10" t="s">
        <v>331</v>
      </c>
      <c r="BG44" s="10" t="s">
        <v>331</v>
      </c>
      <c r="BH44" s="10" t="s">
        <v>331</v>
      </c>
      <c r="BI44" s="10" t="s">
        <v>331</v>
      </c>
      <c r="BJ44" s="10" t="s">
        <v>331</v>
      </c>
      <c r="BK44" s="10" t="s">
        <v>331</v>
      </c>
      <c r="BL44" s="10" t="s">
        <v>331</v>
      </c>
      <c r="BM44" s="10" t="s">
        <v>331</v>
      </c>
      <c r="BN44" s="10" t="s">
        <v>331</v>
      </c>
      <c r="BO44" s="10" t="s">
        <v>331</v>
      </c>
      <c r="BP44" s="10" t="s">
        <v>331</v>
      </c>
      <c r="BQ44" s="10" t="s">
        <v>331</v>
      </c>
      <c r="BR44" s="10" t="s">
        <v>331</v>
      </c>
      <c r="BS44" s="10" t="s">
        <v>331</v>
      </c>
      <c r="BT44" s="10" t="s">
        <v>331</v>
      </c>
      <c r="BU44" s="10" t="s">
        <v>331</v>
      </c>
      <c r="BV44" s="10" t="s">
        <v>331</v>
      </c>
      <c r="BW44" s="10" t="s">
        <v>331</v>
      </c>
      <c r="BX44" s="10" t="s">
        <v>331</v>
      </c>
      <c r="BY44" s="10" t="s">
        <v>331</v>
      </c>
      <c r="BZ44" s="10" t="s">
        <v>331</v>
      </c>
      <c r="CA44" s="10" t="s">
        <v>331</v>
      </c>
      <c r="CB44" s="10" t="s">
        <v>331</v>
      </c>
      <c r="CC44" s="10" t="s">
        <v>331</v>
      </c>
      <c r="CD44" s="11" t="s">
        <v>331</v>
      </c>
      <c r="CE44" s="10" t="s">
        <v>331</v>
      </c>
      <c r="CF44" s="10" t="s">
        <v>331</v>
      </c>
      <c r="CG44" s="10" t="s">
        <v>331</v>
      </c>
      <c r="CH44" s="10" t="s">
        <v>331</v>
      </c>
      <c r="CI44" s="10" t="s">
        <v>331</v>
      </c>
      <c r="CJ44" s="10" t="s">
        <v>331</v>
      </c>
      <c r="CK44" s="10" t="s">
        <v>331</v>
      </c>
      <c r="CL44" s="10" t="s">
        <v>331</v>
      </c>
      <c r="CM44" s="10" t="s">
        <v>331</v>
      </c>
      <c r="CN44" s="10" t="s">
        <v>331</v>
      </c>
      <c r="CO44" s="10" t="s">
        <v>331</v>
      </c>
      <c r="CP44" s="10" t="s">
        <v>331</v>
      </c>
      <c r="CQ44" s="10" t="s">
        <v>331</v>
      </c>
      <c r="CR44" s="12">
        <f t="shared" si="0"/>
        <v>0</v>
      </c>
    </row>
    <row r="45" spans="1:96" x14ac:dyDescent="0.4">
      <c r="A45" t="s">
        <v>184</v>
      </c>
      <c r="B45" t="s">
        <v>276</v>
      </c>
      <c r="C45" s="10" t="s">
        <v>331</v>
      </c>
      <c r="D45" s="10" t="s">
        <v>331</v>
      </c>
      <c r="E45" s="10" t="s">
        <v>331</v>
      </c>
      <c r="F45" s="10" t="s">
        <v>331</v>
      </c>
      <c r="G45" s="10" t="s">
        <v>331</v>
      </c>
      <c r="H45" s="10" t="s">
        <v>331</v>
      </c>
      <c r="I45" s="10" t="s">
        <v>331</v>
      </c>
      <c r="J45" s="10" t="s">
        <v>331</v>
      </c>
      <c r="K45" s="10" t="s">
        <v>331</v>
      </c>
      <c r="L45" s="10" t="s">
        <v>331</v>
      </c>
      <c r="M45" s="10" t="s">
        <v>331</v>
      </c>
      <c r="N45" s="10" t="s">
        <v>331</v>
      </c>
      <c r="O45" s="10" t="s">
        <v>331</v>
      </c>
      <c r="P45" s="10" t="s">
        <v>331</v>
      </c>
      <c r="Q45" s="10" t="s">
        <v>331</v>
      </c>
      <c r="R45" s="10" t="s">
        <v>331</v>
      </c>
      <c r="S45" s="10" t="s">
        <v>331</v>
      </c>
      <c r="T45" s="10" t="s">
        <v>331</v>
      </c>
      <c r="U45" s="10" t="s">
        <v>331</v>
      </c>
      <c r="V45" s="10" t="s">
        <v>331</v>
      </c>
      <c r="W45" s="10" t="s">
        <v>331</v>
      </c>
      <c r="X45" s="10" t="s">
        <v>331</v>
      </c>
      <c r="Y45" s="10">
        <v>0</v>
      </c>
      <c r="Z45" s="10" t="s">
        <v>331</v>
      </c>
      <c r="AA45" s="10" t="s">
        <v>331</v>
      </c>
      <c r="AB45" s="10" t="s">
        <v>331</v>
      </c>
      <c r="AC45" s="10">
        <v>12</v>
      </c>
      <c r="AD45" s="10">
        <v>0</v>
      </c>
      <c r="AE45" s="10">
        <v>0</v>
      </c>
      <c r="AF45" s="10">
        <v>0</v>
      </c>
      <c r="AG45" s="10">
        <v>3</v>
      </c>
      <c r="AH45" s="10">
        <v>0</v>
      </c>
      <c r="AI45" s="10">
        <v>0</v>
      </c>
      <c r="AJ45" s="10">
        <v>0</v>
      </c>
      <c r="AK45" s="10">
        <v>13</v>
      </c>
      <c r="AL45" s="10">
        <v>0</v>
      </c>
      <c r="AM45" s="10" t="s">
        <v>331</v>
      </c>
      <c r="AN45" s="10">
        <v>1</v>
      </c>
      <c r="AO45" s="10">
        <v>0</v>
      </c>
      <c r="AP45" s="10">
        <v>0</v>
      </c>
      <c r="AQ45" s="10">
        <v>0</v>
      </c>
      <c r="AR45" s="10">
        <v>0</v>
      </c>
      <c r="AS45" s="10">
        <v>1</v>
      </c>
      <c r="AT45" s="10" t="s">
        <v>331</v>
      </c>
      <c r="AU45" s="10" t="s">
        <v>331</v>
      </c>
      <c r="AV45" s="10">
        <v>0</v>
      </c>
      <c r="AW45" s="10" t="s">
        <v>331</v>
      </c>
      <c r="AX45" s="10" t="s">
        <v>331</v>
      </c>
      <c r="AY45" s="10" t="s">
        <v>331</v>
      </c>
      <c r="AZ45" s="10">
        <v>0</v>
      </c>
      <c r="BA45" s="10">
        <v>0</v>
      </c>
      <c r="BB45" s="10">
        <v>0</v>
      </c>
      <c r="BC45" s="10">
        <v>1</v>
      </c>
      <c r="BD45" s="10">
        <v>0</v>
      </c>
      <c r="BE45" s="10">
        <v>1</v>
      </c>
      <c r="BF45" s="10">
        <v>0</v>
      </c>
      <c r="BG45" s="10">
        <v>0</v>
      </c>
      <c r="BH45" s="10">
        <v>0</v>
      </c>
      <c r="BI45" s="10">
        <v>1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1</v>
      </c>
      <c r="BQ45" s="10" t="s">
        <v>331</v>
      </c>
      <c r="BR45" s="10" t="s">
        <v>331</v>
      </c>
      <c r="BS45" s="10">
        <v>0</v>
      </c>
      <c r="BT45" s="10">
        <v>1</v>
      </c>
      <c r="BU45" s="10">
        <v>0</v>
      </c>
      <c r="BV45" s="10">
        <v>38</v>
      </c>
      <c r="BW45" s="10">
        <v>1</v>
      </c>
      <c r="BX45" s="10" t="s">
        <v>331</v>
      </c>
      <c r="BY45" s="10" t="s">
        <v>331</v>
      </c>
      <c r="BZ45" s="10" t="s">
        <v>331</v>
      </c>
      <c r="CA45" s="10" t="s">
        <v>331</v>
      </c>
      <c r="CB45" s="10" t="s">
        <v>331</v>
      </c>
      <c r="CC45" s="10" t="s">
        <v>331</v>
      </c>
      <c r="CD45" s="11">
        <v>-40</v>
      </c>
      <c r="CE45" s="10" t="s">
        <v>331</v>
      </c>
      <c r="CF45" s="10" t="s">
        <v>331</v>
      </c>
      <c r="CG45" s="10" t="s">
        <v>331</v>
      </c>
      <c r="CH45" s="10" t="s">
        <v>331</v>
      </c>
      <c r="CI45" s="10" t="s">
        <v>331</v>
      </c>
      <c r="CJ45" s="10" t="s">
        <v>331</v>
      </c>
      <c r="CK45" s="10" t="s">
        <v>331</v>
      </c>
      <c r="CL45" s="10" t="s">
        <v>331</v>
      </c>
      <c r="CM45" s="10" t="s">
        <v>331</v>
      </c>
      <c r="CN45" s="10" t="s">
        <v>331</v>
      </c>
      <c r="CO45" s="10" t="s">
        <v>331</v>
      </c>
      <c r="CP45" s="10" t="s">
        <v>331</v>
      </c>
      <c r="CQ45" s="10">
        <v>-38</v>
      </c>
      <c r="CR45" s="12">
        <f t="shared" si="0"/>
        <v>-4</v>
      </c>
    </row>
    <row r="46" spans="1:96" x14ac:dyDescent="0.4">
      <c r="A46" t="s">
        <v>185</v>
      </c>
      <c r="B46" t="s">
        <v>277</v>
      </c>
      <c r="C46" s="10" t="s">
        <v>331</v>
      </c>
      <c r="D46" s="10" t="s">
        <v>331</v>
      </c>
      <c r="E46" s="10" t="s">
        <v>331</v>
      </c>
      <c r="F46" s="10" t="s">
        <v>331</v>
      </c>
      <c r="G46" s="10" t="s">
        <v>331</v>
      </c>
      <c r="H46" s="10" t="s">
        <v>331</v>
      </c>
      <c r="I46" s="10" t="s">
        <v>331</v>
      </c>
      <c r="J46" s="10" t="s">
        <v>331</v>
      </c>
      <c r="K46" s="10" t="s">
        <v>331</v>
      </c>
      <c r="L46" s="10" t="s">
        <v>331</v>
      </c>
      <c r="M46" s="10" t="s">
        <v>331</v>
      </c>
      <c r="N46" s="10" t="s">
        <v>331</v>
      </c>
      <c r="O46" s="10" t="s">
        <v>331</v>
      </c>
      <c r="P46" s="10" t="s">
        <v>331</v>
      </c>
      <c r="Q46" s="10" t="s">
        <v>331</v>
      </c>
      <c r="R46" s="10" t="s">
        <v>331</v>
      </c>
      <c r="S46" s="10" t="s">
        <v>331</v>
      </c>
      <c r="T46" s="10" t="s">
        <v>331</v>
      </c>
      <c r="U46" s="10" t="s">
        <v>331</v>
      </c>
      <c r="V46" s="10" t="s">
        <v>331</v>
      </c>
      <c r="W46" s="10" t="s">
        <v>331</v>
      </c>
      <c r="X46" s="10" t="s">
        <v>331</v>
      </c>
      <c r="Y46" s="10" t="s">
        <v>331</v>
      </c>
      <c r="Z46" s="10" t="s">
        <v>331</v>
      </c>
      <c r="AA46" s="10" t="s">
        <v>331</v>
      </c>
      <c r="AB46" s="10" t="s">
        <v>331</v>
      </c>
      <c r="AC46" s="10" t="s">
        <v>331</v>
      </c>
      <c r="AD46" s="10" t="s">
        <v>331</v>
      </c>
      <c r="AE46" s="10" t="s">
        <v>331</v>
      </c>
      <c r="AF46" s="10" t="s">
        <v>331</v>
      </c>
      <c r="AG46" s="10" t="s">
        <v>331</v>
      </c>
      <c r="AH46" s="10" t="s">
        <v>331</v>
      </c>
      <c r="AI46" s="10" t="s">
        <v>331</v>
      </c>
      <c r="AJ46" s="10" t="s">
        <v>331</v>
      </c>
      <c r="AK46" s="10" t="s">
        <v>331</v>
      </c>
      <c r="AL46" s="10" t="s">
        <v>331</v>
      </c>
      <c r="AM46" s="10" t="s">
        <v>331</v>
      </c>
      <c r="AN46" s="10" t="s">
        <v>331</v>
      </c>
      <c r="AO46" s="10" t="s">
        <v>331</v>
      </c>
      <c r="AP46" s="10" t="s">
        <v>331</v>
      </c>
      <c r="AQ46" s="10" t="s">
        <v>331</v>
      </c>
      <c r="AR46" s="10" t="s">
        <v>331</v>
      </c>
      <c r="AS46" s="10" t="s">
        <v>331</v>
      </c>
      <c r="AT46" s="10" t="s">
        <v>331</v>
      </c>
      <c r="AU46" s="10" t="s">
        <v>331</v>
      </c>
      <c r="AV46" s="10" t="s">
        <v>331</v>
      </c>
      <c r="AW46" s="10" t="s">
        <v>331</v>
      </c>
      <c r="AX46" s="10" t="s">
        <v>331</v>
      </c>
      <c r="AY46" s="10" t="s">
        <v>331</v>
      </c>
      <c r="AZ46" s="10" t="s">
        <v>331</v>
      </c>
      <c r="BA46" s="10" t="s">
        <v>331</v>
      </c>
      <c r="BB46" s="10" t="s">
        <v>331</v>
      </c>
      <c r="BC46" s="10" t="s">
        <v>331</v>
      </c>
      <c r="BD46" s="10" t="s">
        <v>331</v>
      </c>
      <c r="BE46" s="10" t="s">
        <v>331</v>
      </c>
      <c r="BF46" s="10" t="s">
        <v>331</v>
      </c>
      <c r="BG46" s="10" t="s">
        <v>331</v>
      </c>
      <c r="BH46" s="10" t="s">
        <v>331</v>
      </c>
      <c r="BI46" s="10" t="s">
        <v>331</v>
      </c>
      <c r="BJ46" s="10" t="s">
        <v>331</v>
      </c>
      <c r="BK46" s="10" t="s">
        <v>331</v>
      </c>
      <c r="BL46" s="10" t="s">
        <v>331</v>
      </c>
      <c r="BM46" s="10" t="s">
        <v>331</v>
      </c>
      <c r="BN46" s="10" t="s">
        <v>331</v>
      </c>
      <c r="BO46" s="10" t="s">
        <v>331</v>
      </c>
      <c r="BP46" s="10" t="s">
        <v>331</v>
      </c>
      <c r="BQ46" s="10" t="s">
        <v>331</v>
      </c>
      <c r="BR46" s="10" t="s">
        <v>331</v>
      </c>
      <c r="BS46" s="10" t="s">
        <v>331</v>
      </c>
      <c r="BT46" s="10" t="s">
        <v>331</v>
      </c>
      <c r="BU46" s="10" t="s">
        <v>331</v>
      </c>
      <c r="BV46" s="10" t="s">
        <v>331</v>
      </c>
      <c r="BW46" s="10" t="s">
        <v>331</v>
      </c>
      <c r="BX46" s="10" t="s">
        <v>331</v>
      </c>
      <c r="BY46" s="10" t="s">
        <v>331</v>
      </c>
      <c r="BZ46" s="10" t="s">
        <v>331</v>
      </c>
      <c r="CA46" s="10" t="s">
        <v>331</v>
      </c>
      <c r="CB46" s="10" t="s">
        <v>331</v>
      </c>
      <c r="CC46" s="10" t="s">
        <v>331</v>
      </c>
      <c r="CD46" s="11" t="s">
        <v>331</v>
      </c>
      <c r="CE46" s="10" t="s">
        <v>331</v>
      </c>
      <c r="CF46" s="10" t="s">
        <v>331</v>
      </c>
      <c r="CG46" s="10" t="s">
        <v>331</v>
      </c>
      <c r="CH46" s="10" t="s">
        <v>331</v>
      </c>
      <c r="CI46" s="10" t="s">
        <v>331</v>
      </c>
      <c r="CJ46" s="10" t="s">
        <v>331</v>
      </c>
      <c r="CK46" s="10" t="s">
        <v>331</v>
      </c>
      <c r="CL46" s="10" t="s">
        <v>331</v>
      </c>
      <c r="CM46" s="10" t="s">
        <v>331</v>
      </c>
      <c r="CN46" s="10" t="s">
        <v>331</v>
      </c>
      <c r="CO46" s="10" t="s">
        <v>331</v>
      </c>
      <c r="CP46" s="10" t="s">
        <v>331</v>
      </c>
      <c r="CQ46" s="10" t="s">
        <v>331</v>
      </c>
      <c r="CR46" s="12">
        <f t="shared" si="0"/>
        <v>0</v>
      </c>
    </row>
    <row r="47" spans="1:96" x14ac:dyDescent="0.4">
      <c r="A47" t="s">
        <v>186</v>
      </c>
      <c r="B47" t="s">
        <v>278</v>
      </c>
      <c r="C47" s="10">
        <v>3</v>
      </c>
      <c r="D47" s="10">
        <v>0</v>
      </c>
      <c r="E47" s="10">
        <v>2</v>
      </c>
      <c r="F47" s="10">
        <v>0</v>
      </c>
      <c r="G47" s="10">
        <v>0</v>
      </c>
      <c r="H47" s="10">
        <v>12</v>
      </c>
      <c r="I47" s="10">
        <v>42</v>
      </c>
      <c r="J47" s="10">
        <v>0</v>
      </c>
      <c r="K47" s="10">
        <v>0</v>
      </c>
      <c r="L47" s="10">
        <v>0</v>
      </c>
      <c r="M47" s="10">
        <v>2</v>
      </c>
      <c r="N47" s="10">
        <v>2</v>
      </c>
      <c r="O47" s="10">
        <v>0</v>
      </c>
      <c r="P47" s="10">
        <v>0</v>
      </c>
      <c r="Q47" s="10">
        <v>1</v>
      </c>
      <c r="R47" s="10">
        <v>5</v>
      </c>
      <c r="S47" s="10">
        <v>0</v>
      </c>
      <c r="T47" s="10">
        <v>2</v>
      </c>
      <c r="U47" s="10">
        <v>0</v>
      </c>
      <c r="V47" s="10" t="s">
        <v>331</v>
      </c>
      <c r="W47" s="10">
        <v>0</v>
      </c>
      <c r="X47" s="10">
        <v>0</v>
      </c>
      <c r="Y47" s="10">
        <v>2</v>
      </c>
      <c r="Z47" s="10">
        <v>0</v>
      </c>
      <c r="AA47" s="10">
        <v>2</v>
      </c>
      <c r="AB47" s="10">
        <v>1</v>
      </c>
      <c r="AC47" s="10">
        <v>119</v>
      </c>
      <c r="AD47" s="10">
        <v>17</v>
      </c>
      <c r="AE47" s="10">
        <v>3</v>
      </c>
      <c r="AF47" s="10">
        <v>7</v>
      </c>
      <c r="AG47" s="10">
        <v>35</v>
      </c>
      <c r="AH47" s="10">
        <v>1</v>
      </c>
      <c r="AI47" s="10">
        <v>5</v>
      </c>
      <c r="AJ47" s="10" t="s">
        <v>331</v>
      </c>
      <c r="AK47" s="10">
        <v>3</v>
      </c>
      <c r="AL47" s="10">
        <v>1</v>
      </c>
      <c r="AM47" s="10" t="s">
        <v>331</v>
      </c>
      <c r="AN47" s="10">
        <v>18</v>
      </c>
      <c r="AO47" s="10">
        <v>8</v>
      </c>
      <c r="AP47" s="10">
        <v>64</v>
      </c>
      <c r="AQ47" s="10">
        <v>4</v>
      </c>
      <c r="AR47" s="10">
        <v>62</v>
      </c>
      <c r="AS47" s="10">
        <v>102</v>
      </c>
      <c r="AT47" s="10">
        <v>27</v>
      </c>
      <c r="AU47" s="10">
        <v>51</v>
      </c>
      <c r="AV47" s="10">
        <v>9</v>
      </c>
      <c r="AW47" s="10">
        <v>1</v>
      </c>
      <c r="AX47" s="10">
        <v>2</v>
      </c>
      <c r="AY47" s="10">
        <v>18</v>
      </c>
      <c r="AZ47" s="10">
        <v>13</v>
      </c>
      <c r="BA47" s="10">
        <v>67</v>
      </c>
      <c r="BB47" s="10">
        <v>64</v>
      </c>
      <c r="BC47" s="10">
        <v>214</v>
      </c>
      <c r="BD47" s="10">
        <v>149</v>
      </c>
      <c r="BE47" s="10">
        <v>120</v>
      </c>
      <c r="BF47" s="10">
        <v>1</v>
      </c>
      <c r="BG47" s="10">
        <v>34</v>
      </c>
      <c r="BH47" s="10">
        <v>68</v>
      </c>
      <c r="BI47" s="10">
        <v>77</v>
      </c>
      <c r="BJ47" s="10">
        <v>7</v>
      </c>
      <c r="BK47" s="10">
        <v>31</v>
      </c>
      <c r="BL47" s="10">
        <v>2</v>
      </c>
      <c r="BM47" s="10">
        <v>4</v>
      </c>
      <c r="BN47" s="10">
        <v>5</v>
      </c>
      <c r="BO47" s="10">
        <v>4</v>
      </c>
      <c r="BP47" s="10">
        <v>60</v>
      </c>
      <c r="BQ47" s="10">
        <v>117</v>
      </c>
      <c r="BR47" s="10">
        <v>34</v>
      </c>
      <c r="BS47" s="10">
        <v>24</v>
      </c>
      <c r="BT47" s="10">
        <v>394</v>
      </c>
      <c r="BU47" s="10">
        <v>9</v>
      </c>
      <c r="BV47" s="10">
        <v>2134</v>
      </c>
      <c r="BW47" s="10">
        <v>2423</v>
      </c>
      <c r="BX47" s="10" t="s">
        <v>331</v>
      </c>
      <c r="BY47" s="10">
        <v>75</v>
      </c>
      <c r="BZ47" s="10" t="s">
        <v>331</v>
      </c>
      <c r="CA47" s="10" t="s">
        <v>331</v>
      </c>
      <c r="CB47" s="10">
        <v>33</v>
      </c>
      <c r="CC47" s="10" t="s">
        <v>331</v>
      </c>
      <c r="CD47" s="11">
        <v>-4673</v>
      </c>
      <c r="CE47" s="10" t="s">
        <v>331</v>
      </c>
      <c r="CF47" s="10" t="s">
        <v>331</v>
      </c>
      <c r="CG47" s="10">
        <v>3</v>
      </c>
      <c r="CH47" s="10" t="s">
        <v>331</v>
      </c>
      <c r="CI47" s="10" t="s">
        <v>331</v>
      </c>
      <c r="CJ47" s="10" t="s">
        <v>331</v>
      </c>
      <c r="CK47" s="10">
        <v>4</v>
      </c>
      <c r="CL47" s="10" t="s">
        <v>331</v>
      </c>
      <c r="CM47" s="10" t="s">
        <v>331</v>
      </c>
      <c r="CN47" s="10" t="s">
        <v>331</v>
      </c>
      <c r="CO47" s="10">
        <v>2</v>
      </c>
      <c r="CP47" s="10" t="s">
        <v>331</v>
      </c>
      <c r="CQ47" s="10">
        <v>-2134</v>
      </c>
      <c r="CR47" s="12">
        <f t="shared" si="0"/>
        <v>-2</v>
      </c>
    </row>
    <row r="48" spans="1:96" x14ac:dyDescent="0.4">
      <c r="A48" t="s">
        <v>187</v>
      </c>
      <c r="B48" t="s">
        <v>279</v>
      </c>
      <c r="C48" s="10" t="s">
        <v>331</v>
      </c>
      <c r="D48" s="10" t="s">
        <v>331</v>
      </c>
      <c r="E48" s="10" t="s">
        <v>331</v>
      </c>
      <c r="F48" s="10" t="s">
        <v>331</v>
      </c>
      <c r="G48" s="10" t="s">
        <v>331</v>
      </c>
      <c r="H48" s="10" t="s">
        <v>331</v>
      </c>
      <c r="I48" s="10" t="s">
        <v>331</v>
      </c>
      <c r="J48" s="10" t="s">
        <v>331</v>
      </c>
      <c r="K48" s="10" t="s">
        <v>331</v>
      </c>
      <c r="L48" s="10" t="s">
        <v>331</v>
      </c>
      <c r="M48" s="10" t="s">
        <v>331</v>
      </c>
      <c r="N48" s="10" t="s">
        <v>331</v>
      </c>
      <c r="O48" s="10" t="s">
        <v>331</v>
      </c>
      <c r="P48" s="10" t="s">
        <v>331</v>
      </c>
      <c r="Q48" s="10" t="s">
        <v>331</v>
      </c>
      <c r="R48" s="10" t="s">
        <v>331</v>
      </c>
      <c r="S48" s="10" t="s">
        <v>331</v>
      </c>
      <c r="T48" s="10" t="s">
        <v>331</v>
      </c>
      <c r="U48" s="10" t="s">
        <v>331</v>
      </c>
      <c r="V48" s="10" t="s">
        <v>331</v>
      </c>
      <c r="W48" s="10" t="s">
        <v>331</v>
      </c>
      <c r="X48" s="10" t="s">
        <v>331</v>
      </c>
      <c r="Y48" s="10" t="s">
        <v>331</v>
      </c>
      <c r="Z48" s="10" t="s">
        <v>331</v>
      </c>
      <c r="AA48" s="10" t="s">
        <v>331</v>
      </c>
      <c r="AB48" s="10" t="s">
        <v>331</v>
      </c>
      <c r="AC48" s="10">
        <v>0</v>
      </c>
      <c r="AD48" s="10">
        <v>0</v>
      </c>
      <c r="AE48" s="10" t="s">
        <v>331</v>
      </c>
      <c r="AF48" s="10" t="s">
        <v>331</v>
      </c>
      <c r="AG48" s="10">
        <v>16</v>
      </c>
      <c r="AH48" s="10">
        <v>0</v>
      </c>
      <c r="AI48" s="10" t="s">
        <v>331</v>
      </c>
      <c r="AJ48" s="10" t="s">
        <v>331</v>
      </c>
      <c r="AK48" s="10">
        <v>0</v>
      </c>
      <c r="AL48" s="10" t="s">
        <v>331</v>
      </c>
      <c r="AM48" s="10">
        <v>0</v>
      </c>
      <c r="AN48" s="10">
        <v>0</v>
      </c>
      <c r="AO48" s="10" t="s">
        <v>331</v>
      </c>
      <c r="AP48" s="10">
        <v>9</v>
      </c>
      <c r="AQ48" s="10">
        <v>2169</v>
      </c>
      <c r="AR48" s="10">
        <v>5807</v>
      </c>
      <c r="AS48" s="10">
        <v>0</v>
      </c>
      <c r="AT48" s="10">
        <v>0</v>
      </c>
      <c r="AU48" s="10">
        <v>0</v>
      </c>
      <c r="AV48" s="10" t="s">
        <v>331</v>
      </c>
      <c r="AW48" s="10" t="s">
        <v>331</v>
      </c>
      <c r="AX48" s="10" t="s">
        <v>331</v>
      </c>
      <c r="AY48" s="10">
        <v>0</v>
      </c>
      <c r="AZ48" s="10">
        <v>64</v>
      </c>
      <c r="BA48" s="10">
        <v>0</v>
      </c>
      <c r="BB48" s="10">
        <v>0</v>
      </c>
      <c r="BC48" s="10">
        <v>0</v>
      </c>
      <c r="BD48" s="10" t="s">
        <v>331</v>
      </c>
      <c r="BE48" s="10">
        <v>0</v>
      </c>
      <c r="BF48" s="10" t="s">
        <v>331</v>
      </c>
      <c r="BG48" s="10">
        <v>409</v>
      </c>
      <c r="BH48" s="10">
        <v>0</v>
      </c>
      <c r="BI48" s="10">
        <v>2</v>
      </c>
      <c r="BJ48" s="10">
        <v>267</v>
      </c>
      <c r="BK48" s="10">
        <v>115</v>
      </c>
      <c r="BL48" s="10">
        <v>0</v>
      </c>
      <c r="BM48" s="10">
        <v>13</v>
      </c>
      <c r="BN48" s="10">
        <v>265</v>
      </c>
      <c r="BO48" s="10">
        <v>226</v>
      </c>
      <c r="BP48" s="10">
        <v>2</v>
      </c>
      <c r="BQ48" s="10">
        <v>3</v>
      </c>
      <c r="BR48" s="10">
        <v>19</v>
      </c>
      <c r="BS48" s="10">
        <v>0</v>
      </c>
      <c r="BT48" s="10">
        <v>86</v>
      </c>
      <c r="BU48" s="10" t="s">
        <v>331</v>
      </c>
      <c r="BV48" s="10">
        <v>9470</v>
      </c>
      <c r="BW48" s="10">
        <v>866</v>
      </c>
      <c r="BX48" s="10" t="s">
        <v>331</v>
      </c>
      <c r="BY48" s="10" t="s">
        <v>331</v>
      </c>
      <c r="BZ48" s="10" t="s">
        <v>331</v>
      </c>
      <c r="CA48" s="10" t="s">
        <v>331</v>
      </c>
      <c r="CB48" s="10">
        <v>8</v>
      </c>
      <c r="CC48" s="10" t="s">
        <v>331</v>
      </c>
      <c r="CD48" s="11">
        <v>-10344</v>
      </c>
      <c r="CE48" s="10" t="s">
        <v>331</v>
      </c>
      <c r="CF48" s="10" t="s">
        <v>331</v>
      </c>
      <c r="CG48" s="10" t="s">
        <v>331</v>
      </c>
      <c r="CH48" s="10" t="s">
        <v>331</v>
      </c>
      <c r="CI48" s="10" t="s">
        <v>331</v>
      </c>
      <c r="CJ48" s="10" t="s">
        <v>331</v>
      </c>
      <c r="CK48" s="10" t="s">
        <v>331</v>
      </c>
      <c r="CL48" s="10" t="s">
        <v>331</v>
      </c>
      <c r="CM48" s="10" t="s">
        <v>331</v>
      </c>
      <c r="CN48" s="10" t="s">
        <v>331</v>
      </c>
      <c r="CO48" s="10" t="s">
        <v>331</v>
      </c>
      <c r="CP48" s="10" t="s">
        <v>331</v>
      </c>
      <c r="CQ48" s="10">
        <v>-9470</v>
      </c>
      <c r="CR48" s="12">
        <f t="shared" si="0"/>
        <v>2</v>
      </c>
    </row>
    <row r="49" spans="1:96" x14ac:dyDescent="0.4">
      <c r="A49" t="s">
        <v>188</v>
      </c>
      <c r="B49" t="s">
        <v>280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</v>
      </c>
      <c r="I49" s="10">
        <v>1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3</v>
      </c>
      <c r="AD49" s="10">
        <v>0</v>
      </c>
      <c r="AE49" s="10">
        <v>0</v>
      </c>
      <c r="AF49" s="10">
        <v>0</v>
      </c>
      <c r="AG49" s="10">
        <v>2</v>
      </c>
      <c r="AH49" s="10">
        <v>0</v>
      </c>
      <c r="AI49" s="10">
        <v>0</v>
      </c>
      <c r="AJ49" s="10">
        <v>0</v>
      </c>
      <c r="AK49" s="10">
        <v>1</v>
      </c>
      <c r="AL49" s="10">
        <v>1</v>
      </c>
      <c r="AM49" s="10">
        <v>1</v>
      </c>
      <c r="AN49" s="10">
        <v>2</v>
      </c>
      <c r="AO49" s="10">
        <v>0</v>
      </c>
      <c r="AP49" s="10">
        <v>1</v>
      </c>
      <c r="AQ49" s="10">
        <v>0</v>
      </c>
      <c r="AR49" s="10">
        <v>28</v>
      </c>
      <c r="AS49" s="10">
        <v>2</v>
      </c>
      <c r="AT49" s="10">
        <v>2</v>
      </c>
      <c r="AU49" s="10">
        <v>1</v>
      </c>
      <c r="AV49" s="10">
        <v>0</v>
      </c>
      <c r="AW49" s="10">
        <v>0</v>
      </c>
      <c r="AX49" s="10">
        <v>2</v>
      </c>
      <c r="AY49" s="10">
        <v>2</v>
      </c>
      <c r="AZ49" s="10">
        <v>0</v>
      </c>
      <c r="BA49" s="10">
        <v>1</v>
      </c>
      <c r="BB49" s="10">
        <v>1</v>
      </c>
      <c r="BC49" s="10">
        <v>2</v>
      </c>
      <c r="BD49" s="10">
        <v>1</v>
      </c>
      <c r="BE49" s="10">
        <v>2</v>
      </c>
      <c r="BF49" s="10">
        <v>0</v>
      </c>
      <c r="BG49" s="10">
        <v>0</v>
      </c>
      <c r="BH49" s="10">
        <v>1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1</v>
      </c>
      <c r="BP49" s="10">
        <v>1</v>
      </c>
      <c r="BQ49" s="10">
        <v>2</v>
      </c>
      <c r="BR49" s="10">
        <v>0</v>
      </c>
      <c r="BS49" s="10">
        <v>0</v>
      </c>
      <c r="BT49" s="10">
        <v>19</v>
      </c>
      <c r="BU49" s="10">
        <v>1</v>
      </c>
      <c r="BV49" s="10">
        <v>87</v>
      </c>
      <c r="BW49" s="10">
        <v>80</v>
      </c>
      <c r="BX49" s="10" t="s">
        <v>331</v>
      </c>
      <c r="BY49" s="10" t="s">
        <v>331</v>
      </c>
      <c r="BZ49" s="10" t="s">
        <v>331</v>
      </c>
      <c r="CA49" s="10" t="s">
        <v>331</v>
      </c>
      <c r="CB49" s="10" t="s">
        <v>331</v>
      </c>
      <c r="CC49" s="10" t="s">
        <v>331</v>
      </c>
      <c r="CD49" s="11">
        <v>-167</v>
      </c>
      <c r="CE49" s="10" t="s">
        <v>331</v>
      </c>
      <c r="CF49" s="10" t="s">
        <v>331</v>
      </c>
      <c r="CG49" s="10" t="s">
        <v>331</v>
      </c>
      <c r="CH49" s="10" t="s">
        <v>331</v>
      </c>
      <c r="CI49" s="10" t="s">
        <v>331</v>
      </c>
      <c r="CJ49" s="10" t="s">
        <v>331</v>
      </c>
      <c r="CK49" s="10" t="s">
        <v>331</v>
      </c>
      <c r="CL49" s="10" t="s">
        <v>331</v>
      </c>
      <c r="CM49" s="10" t="s">
        <v>331</v>
      </c>
      <c r="CN49" s="10" t="s">
        <v>331</v>
      </c>
      <c r="CO49" s="10" t="s">
        <v>331</v>
      </c>
      <c r="CP49" s="10" t="s">
        <v>331</v>
      </c>
      <c r="CQ49" s="10">
        <v>-87</v>
      </c>
      <c r="CR49" s="12">
        <f t="shared" si="0"/>
        <v>-5</v>
      </c>
    </row>
    <row r="50" spans="1:96" x14ac:dyDescent="0.4">
      <c r="A50" t="s">
        <v>189</v>
      </c>
      <c r="B50" t="s">
        <v>281</v>
      </c>
      <c r="C50" s="10" t="s">
        <v>331</v>
      </c>
      <c r="D50" s="10">
        <v>0</v>
      </c>
      <c r="E50" s="10">
        <v>0</v>
      </c>
      <c r="F50" s="10">
        <v>0</v>
      </c>
      <c r="G50" s="10">
        <v>0</v>
      </c>
      <c r="H50" s="10">
        <v>8</v>
      </c>
      <c r="I50" s="10">
        <v>5</v>
      </c>
      <c r="J50" s="10">
        <v>1</v>
      </c>
      <c r="K50" s="10">
        <v>1</v>
      </c>
      <c r="L50" s="10">
        <v>1</v>
      </c>
      <c r="M50" s="10">
        <v>2</v>
      </c>
      <c r="N50" s="10">
        <v>3</v>
      </c>
      <c r="O50" s="10">
        <v>0</v>
      </c>
      <c r="P50" s="10">
        <v>0</v>
      </c>
      <c r="Q50" s="10">
        <v>1</v>
      </c>
      <c r="R50" s="10">
        <v>2</v>
      </c>
      <c r="S50" s="10">
        <v>1</v>
      </c>
      <c r="T50" s="10">
        <v>1</v>
      </c>
      <c r="U50" s="10">
        <v>3</v>
      </c>
      <c r="V50" s="10">
        <v>0</v>
      </c>
      <c r="W50" s="10">
        <v>0</v>
      </c>
      <c r="X50" s="10">
        <v>1</v>
      </c>
      <c r="Y50" s="10">
        <v>0</v>
      </c>
      <c r="Z50" s="10">
        <v>0</v>
      </c>
      <c r="AA50" s="10">
        <v>1</v>
      </c>
      <c r="AB50" s="10">
        <v>1</v>
      </c>
      <c r="AC50" s="10">
        <v>14</v>
      </c>
      <c r="AD50" s="10">
        <v>11</v>
      </c>
      <c r="AE50" s="10">
        <v>6</v>
      </c>
      <c r="AF50" s="10">
        <v>5</v>
      </c>
      <c r="AG50" s="10">
        <v>27</v>
      </c>
      <c r="AH50" s="10">
        <v>1</v>
      </c>
      <c r="AI50" s="10" t="s">
        <v>331</v>
      </c>
      <c r="AJ50" s="10" t="s">
        <v>331</v>
      </c>
      <c r="AK50" s="10">
        <v>1</v>
      </c>
      <c r="AL50" s="10">
        <v>0</v>
      </c>
      <c r="AM50" s="10">
        <v>0</v>
      </c>
      <c r="AN50" s="10">
        <v>6</v>
      </c>
      <c r="AO50" s="10">
        <v>1</v>
      </c>
      <c r="AP50" s="10">
        <v>6</v>
      </c>
      <c r="AQ50" s="10">
        <v>1</v>
      </c>
      <c r="AR50" s="10">
        <v>25</v>
      </c>
      <c r="AS50" s="10">
        <v>69</v>
      </c>
      <c r="AT50" s="10">
        <v>38</v>
      </c>
      <c r="AU50" s="10">
        <v>12</v>
      </c>
      <c r="AV50" s="10">
        <v>10</v>
      </c>
      <c r="AW50" s="10">
        <v>4</v>
      </c>
      <c r="AX50" s="10">
        <v>0</v>
      </c>
      <c r="AY50" s="10">
        <v>3</v>
      </c>
      <c r="AZ50" s="10">
        <v>48</v>
      </c>
      <c r="BA50" s="10">
        <v>21</v>
      </c>
      <c r="BB50" s="10">
        <v>15</v>
      </c>
      <c r="BC50" s="10">
        <v>126</v>
      </c>
      <c r="BD50" s="10">
        <v>43</v>
      </c>
      <c r="BE50" s="10">
        <v>121</v>
      </c>
      <c r="BF50" s="10">
        <v>5</v>
      </c>
      <c r="BG50" s="10">
        <v>40</v>
      </c>
      <c r="BH50" s="10">
        <v>13</v>
      </c>
      <c r="BI50" s="10">
        <v>17</v>
      </c>
      <c r="BJ50" s="10">
        <v>2</v>
      </c>
      <c r="BK50" s="10">
        <v>12</v>
      </c>
      <c r="BL50" s="10">
        <v>4</v>
      </c>
      <c r="BM50" s="10">
        <v>5</v>
      </c>
      <c r="BN50" s="10">
        <v>5</v>
      </c>
      <c r="BO50" s="10">
        <v>22</v>
      </c>
      <c r="BP50" s="10">
        <v>84</v>
      </c>
      <c r="BQ50" s="10">
        <v>43</v>
      </c>
      <c r="BR50" s="10">
        <v>9</v>
      </c>
      <c r="BS50" s="10">
        <v>0</v>
      </c>
      <c r="BT50" s="10">
        <v>55</v>
      </c>
      <c r="BU50" s="10">
        <v>12</v>
      </c>
      <c r="BV50" s="10">
        <v>976</v>
      </c>
      <c r="BW50" s="10">
        <v>323</v>
      </c>
      <c r="BX50" s="10" t="s">
        <v>331</v>
      </c>
      <c r="BY50" s="10">
        <v>8</v>
      </c>
      <c r="BZ50" s="10" t="s">
        <v>331</v>
      </c>
      <c r="CA50" s="10" t="s">
        <v>331</v>
      </c>
      <c r="CB50" s="10" t="s">
        <v>331</v>
      </c>
      <c r="CC50" s="10" t="s">
        <v>331</v>
      </c>
      <c r="CD50" s="11">
        <v>-1309</v>
      </c>
      <c r="CE50" s="10" t="s">
        <v>331</v>
      </c>
      <c r="CF50" s="10" t="s">
        <v>331</v>
      </c>
      <c r="CG50" s="10">
        <v>0</v>
      </c>
      <c r="CH50" s="10" t="s">
        <v>331</v>
      </c>
      <c r="CI50" s="10" t="s">
        <v>331</v>
      </c>
      <c r="CJ50" s="10" t="s">
        <v>331</v>
      </c>
      <c r="CK50" s="10">
        <v>0</v>
      </c>
      <c r="CL50" s="10" t="s">
        <v>331</v>
      </c>
      <c r="CM50" s="10" t="s">
        <v>331</v>
      </c>
      <c r="CN50" s="10" t="s">
        <v>331</v>
      </c>
      <c r="CO50" s="10">
        <v>1</v>
      </c>
      <c r="CP50" s="10" t="s">
        <v>331</v>
      </c>
      <c r="CQ50" s="10">
        <v>-976</v>
      </c>
      <c r="CR50" s="12">
        <f t="shared" si="0"/>
        <v>-3</v>
      </c>
    </row>
    <row r="51" spans="1:96" x14ac:dyDescent="0.4">
      <c r="A51" t="s">
        <v>190</v>
      </c>
      <c r="B51" t="s">
        <v>282</v>
      </c>
      <c r="C51" s="10" t="s">
        <v>331</v>
      </c>
      <c r="D51" s="10">
        <v>0</v>
      </c>
      <c r="E51" s="10">
        <v>0</v>
      </c>
      <c r="F51" s="10" t="s">
        <v>331</v>
      </c>
      <c r="G51" s="10">
        <v>0</v>
      </c>
      <c r="H51" s="10">
        <v>0</v>
      </c>
      <c r="I51" s="10">
        <v>0</v>
      </c>
      <c r="J51" s="10" t="s">
        <v>331</v>
      </c>
      <c r="K51" s="10" t="s">
        <v>331</v>
      </c>
      <c r="L51" s="10">
        <v>0</v>
      </c>
      <c r="M51" s="10" t="s">
        <v>331</v>
      </c>
      <c r="N51" s="10" t="s">
        <v>331</v>
      </c>
      <c r="O51" s="10" t="s">
        <v>331</v>
      </c>
      <c r="P51" s="10" t="s">
        <v>331</v>
      </c>
      <c r="Q51" s="10" t="s">
        <v>331</v>
      </c>
      <c r="R51" s="10">
        <v>0</v>
      </c>
      <c r="S51" s="10" t="s">
        <v>331</v>
      </c>
      <c r="T51" s="10" t="s">
        <v>331</v>
      </c>
      <c r="U51" s="10">
        <v>0</v>
      </c>
      <c r="V51" s="10" t="s">
        <v>331</v>
      </c>
      <c r="W51" s="10" t="s">
        <v>331</v>
      </c>
      <c r="X51" s="10" t="s">
        <v>331</v>
      </c>
      <c r="Y51" s="10">
        <v>0</v>
      </c>
      <c r="Z51" s="10">
        <v>0</v>
      </c>
      <c r="AA51" s="10" t="s">
        <v>331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 t="s">
        <v>331</v>
      </c>
      <c r="AJ51" s="10" t="s">
        <v>331</v>
      </c>
      <c r="AK51" s="10">
        <v>0</v>
      </c>
      <c r="AL51" s="10">
        <v>0</v>
      </c>
      <c r="AM51" s="10" t="s">
        <v>331</v>
      </c>
      <c r="AN51" s="10" t="s">
        <v>331</v>
      </c>
      <c r="AO51" s="10" t="s">
        <v>331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 t="s">
        <v>331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 t="s">
        <v>331</v>
      </c>
      <c r="BM51" s="10">
        <v>0</v>
      </c>
      <c r="BN51" s="10">
        <v>0</v>
      </c>
      <c r="BO51" s="10">
        <v>0</v>
      </c>
      <c r="BP51" s="10">
        <v>0</v>
      </c>
      <c r="BQ51" s="10" t="s">
        <v>331</v>
      </c>
      <c r="BR51" s="10" t="s">
        <v>331</v>
      </c>
      <c r="BS51" s="10">
        <v>0</v>
      </c>
      <c r="BT51" s="10" t="s">
        <v>331</v>
      </c>
      <c r="BU51" s="10">
        <v>0</v>
      </c>
      <c r="BV51" s="10">
        <v>1</v>
      </c>
      <c r="BW51" s="10">
        <v>46</v>
      </c>
      <c r="BX51" s="10" t="s">
        <v>331</v>
      </c>
      <c r="BY51" s="10" t="s">
        <v>331</v>
      </c>
      <c r="BZ51" s="10" t="s">
        <v>331</v>
      </c>
      <c r="CA51" s="10" t="s">
        <v>331</v>
      </c>
      <c r="CB51" s="10" t="s">
        <v>331</v>
      </c>
      <c r="CC51" s="10" t="s">
        <v>331</v>
      </c>
      <c r="CD51" s="11">
        <v>-48</v>
      </c>
      <c r="CE51" s="10" t="s">
        <v>331</v>
      </c>
      <c r="CF51" s="10" t="s">
        <v>331</v>
      </c>
      <c r="CG51" s="10" t="s">
        <v>331</v>
      </c>
      <c r="CH51" s="10" t="s">
        <v>331</v>
      </c>
      <c r="CI51" s="10" t="s">
        <v>331</v>
      </c>
      <c r="CJ51" s="10" t="s">
        <v>331</v>
      </c>
      <c r="CK51" s="10" t="s">
        <v>331</v>
      </c>
      <c r="CL51" s="10" t="s">
        <v>331</v>
      </c>
      <c r="CM51" s="10" t="s">
        <v>331</v>
      </c>
      <c r="CN51" s="10" t="s">
        <v>331</v>
      </c>
      <c r="CO51" s="10" t="s">
        <v>331</v>
      </c>
      <c r="CP51" s="10" t="s">
        <v>331</v>
      </c>
      <c r="CQ51" s="10">
        <v>-1</v>
      </c>
      <c r="CR51" s="12">
        <f t="shared" si="0"/>
        <v>-2</v>
      </c>
    </row>
    <row r="52" spans="1:96" x14ac:dyDescent="0.4">
      <c r="A52" t="s">
        <v>191</v>
      </c>
      <c r="B52" t="s">
        <v>283</v>
      </c>
      <c r="C52" s="10">
        <v>0</v>
      </c>
      <c r="D52" s="10" t="s">
        <v>331</v>
      </c>
      <c r="E52" s="10">
        <v>0</v>
      </c>
      <c r="F52" s="10">
        <v>0</v>
      </c>
      <c r="G52" s="10" t="s">
        <v>331</v>
      </c>
      <c r="H52" s="10">
        <v>0</v>
      </c>
      <c r="I52" s="10">
        <v>0</v>
      </c>
      <c r="J52" s="10">
        <v>0</v>
      </c>
      <c r="K52" s="10" t="s">
        <v>331</v>
      </c>
      <c r="L52" s="10">
        <v>1</v>
      </c>
      <c r="M52" s="10">
        <v>1</v>
      </c>
      <c r="N52" s="10">
        <v>1</v>
      </c>
      <c r="O52" s="10">
        <v>0</v>
      </c>
      <c r="P52" s="10">
        <v>0</v>
      </c>
      <c r="Q52" s="10">
        <v>1</v>
      </c>
      <c r="R52" s="10">
        <v>0</v>
      </c>
      <c r="S52" s="10">
        <v>0</v>
      </c>
      <c r="T52" s="10">
        <v>1</v>
      </c>
      <c r="U52" s="10" t="s">
        <v>331</v>
      </c>
      <c r="V52" s="10" t="s">
        <v>331</v>
      </c>
      <c r="W52" s="10" t="s">
        <v>331</v>
      </c>
      <c r="X52" s="10" t="s">
        <v>331</v>
      </c>
      <c r="Y52" s="10" t="s">
        <v>331</v>
      </c>
      <c r="Z52" s="10">
        <v>0</v>
      </c>
      <c r="AA52" s="10" t="s">
        <v>331</v>
      </c>
      <c r="AB52" s="10" t="s">
        <v>331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1</v>
      </c>
      <c r="AI52" s="10" t="s">
        <v>331</v>
      </c>
      <c r="AJ52" s="10">
        <v>8</v>
      </c>
      <c r="AK52" s="10">
        <v>0</v>
      </c>
      <c r="AL52" s="10">
        <v>1</v>
      </c>
      <c r="AM52" s="10">
        <v>0</v>
      </c>
      <c r="AN52" s="10">
        <v>2</v>
      </c>
      <c r="AO52" s="10" t="s">
        <v>331</v>
      </c>
      <c r="AP52" s="10">
        <v>0</v>
      </c>
      <c r="AQ52" s="10">
        <v>0</v>
      </c>
      <c r="AR52" s="10">
        <v>0</v>
      </c>
      <c r="AS52" s="10" t="s">
        <v>331</v>
      </c>
      <c r="AT52" s="10">
        <v>0</v>
      </c>
      <c r="AU52" s="10">
        <v>23</v>
      </c>
      <c r="AV52" s="10">
        <v>0</v>
      </c>
      <c r="AW52" s="10">
        <v>1</v>
      </c>
      <c r="AX52" s="10">
        <v>0</v>
      </c>
      <c r="AY52" s="10">
        <v>0</v>
      </c>
      <c r="AZ52" s="10" t="s">
        <v>331</v>
      </c>
      <c r="BA52" s="10">
        <v>0</v>
      </c>
      <c r="BB52" s="10">
        <v>0</v>
      </c>
      <c r="BC52" s="10">
        <v>0</v>
      </c>
      <c r="BD52" s="10">
        <v>3</v>
      </c>
      <c r="BE52" s="10">
        <v>0</v>
      </c>
      <c r="BF52" s="10" t="s">
        <v>331</v>
      </c>
      <c r="BG52" s="10">
        <v>0</v>
      </c>
      <c r="BH52" s="10">
        <v>0</v>
      </c>
      <c r="BI52" s="10" t="s">
        <v>331</v>
      </c>
      <c r="BJ52" s="10">
        <v>0</v>
      </c>
      <c r="BK52" s="10" t="s">
        <v>331</v>
      </c>
      <c r="BL52" s="10">
        <v>0</v>
      </c>
      <c r="BM52" s="10">
        <v>0</v>
      </c>
      <c r="BN52" s="10">
        <v>0</v>
      </c>
      <c r="BO52" s="10">
        <v>0</v>
      </c>
      <c r="BP52" s="10">
        <v>3</v>
      </c>
      <c r="BQ52" s="10">
        <v>0</v>
      </c>
      <c r="BR52" s="10">
        <v>0</v>
      </c>
      <c r="BS52" s="10" t="s">
        <v>331</v>
      </c>
      <c r="BT52" s="10">
        <v>0</v>
      </c>
      <c r="BU52" s="10">
        <v>0</v>
      </c>
      <c r="BV52" s="10">
        <v>51</v>
      </c>
      <c r="BW52" s="10">
        <v>9</v>
      </c>
      <c r="BX52" s="10" t="s">
        <v>331</v>
      </c>
      <c r="BY52" s="10" t="s">
        <v>331</v>
      </c>
      <c r="BZ52" s="10" t="s">
        <v>331</v>
      </c>
      <c r="CA52" s="10" t="s">
        <v>331</v>
      </c>
      <c r="CB52" s="10" t="s">
        <v>331</v>
      </c>
      <c r="CC52" s="10" t="s">
        <v>331</v>
      </c>
      <c r="CD52" s="11">
        <v>-60</v>
      </c>
      <c r="CE52" s="10" t="s">
        <v>331</v>
      </c>
      <c r="CF52" s="10" t="s">
        <v>331</v>
      </c>
      <c r="CG52" s="10" t="s">
        <v>331</v>
      </c>
      <c r="CH52" s="10" t="s">
        <v>331</v>
      </c>
      <c r="CI52" s="10" t="s">
        <v>331</v>
      </c>
      <c r="CJ52" s="10" t="s">
        <v>331</v>
      </c>
      <c r="CK52" s="10" t="s">
        <v>331</v>
      </c>
      <c r="CL52" s="10" t="s">
        <v>331</v>
      </c>
      <c r="CM52" s="10" t="s">
        <v>331</v>
      </c>
      <c r="CN52" s="10" t="s">
        <v>331</v>
      </c>
      <c r="CO52" s="10" t="s">
        <v>331</v>
      </c>
      <c r="CP52" s="10" t="s">
        <v>331</v>
      </c>
      <c r="CQ52" s="10">
        <v>-51</v>
      </c>
      <c r="CR52" s="12">
        <f t="shared" si="0"/>
        <v>-4</v>
      </c>
    </row>
    <row r="53" spans="1:96" x14ac:dyDescent="0.4">
      <c r="A53" t="s">
        <v>192</v>
      </c>
      <c r="B53" t="s">
        <v>284</v>
      </c>
      <c r="C53" s="10">
        <v>5</v>
      </c>
      <c r="D53" s="10">
        <v>5</v>
      </c>
      <c r="E53" s="10">
        <v>81</v>
      </c>
      <c r="F53" s="10">
        <v>10</v>
      </c>
      <c r="G53" s="10">
        <v>21</v>
      </c>
      <c r="H53" s="10">
        <v>4</v>
      </c>
      <c r="I53" s="10">
        <v>4</v>
      </c>
      <c r="J53" s="10">
        <v>0</v>
      </c>
      <c r="K53" s="10">
        <v>3</v>
      </c>
      <c r="L53" s="10">
        <v>2</v>
      </c>
      <c r="M53" s="10">
        <v>2</v>
      </c>
      <c r="N53" s="10">
        <v>4</v>
      </c>
      <c r="O53" s="10">
        <v>1</v>
      </c>
      <c r="P53" s="10">
        <v>2</v>
      </c>
      <c r="Q53" s="10">
        <v>4</v>
      </c>
      <c r="R53" s="10">
        <v>11</v>
      </c>
      <c r="S53" s="10">
        <v>1</v>
      </c>
      <c r="T53" s="10">
        <v>2</v>
      </c>
      <c r="U53" s="10">
        <v>11</v>
      </c>
      <c r="V53" s="10">
        <v>1</v>
      </c>
      <c r="W53" s="10">
        <v>0</v>
      </c>
      <c r="X53" s="10">
        <v>1</v>
      </c>
      <c r="Y53" s="10">
        <v>1</v>
      </c>
      <c r="Z53" s="10">
        <v>1</v>
      </c>
      <c r="AA53" s="10">
        <v>6</v>
      </c>
      <c r="AB53" s="10">
        <v>2</v>
      </c>
      <c r="AC53" s="10">
        <v>278</v>
      </c>
      <c r="AD53" s="10">
        <v>19</v>
      </c>
      <c r="AE53" s="10">
        <v>10</v>
      </c>
      <c r="AF53" s="10">
        <v>7</v>
      </c>
      <c r="AG53" s="10">
        <v>42</v>
      </c>
      <c r="AH53" s="10">
        <v>3</v>
      </c>
      <c r="AI53" s="10">
        <v>0</v>
      </c>
      <c r="AJ53" s="10">
        <v>6</v>
      </c>
      <c r="AK53" s="10">
        <v>112</v>
      </c>
      <c r="AL53" s="10">
        <v>13</v>
      </c>
      <c r="AM53" s="10">
        <v>6</v>
      </c>
      <c r="AN53" s="10">
        <v>14</v>
      </c>
      <c r="AO53" s="10">
        <v>10</v>
      </c>
      <c r="AP53" s="10">
        <v>5</v>
      </c>
      <c r="AQ53" s="10">
        <v>11</v>
      </c>
      <c r="AR53" s="10">
        <v>9</v>
      </c>
      <c r="AS53" s="10">
        <v>9</v>
      </c>
      <c r="AT53" s="10">
        <v>1</v>
      </c>
      <c r="AU53" s="10">
        <v>68</v>
      </c>
      <c r="AV53" s="10">
        <v>47165</v>
      </c>
      <c r="AW53" s="10">
        <v>0</v>
      </c>
      <c r="AX53" s="10">
        <v>154</v>
      </c>
      <c r="AY53" s="10">
        <v>535</v>
      </c>
      <c r="AZ53" s="10">
        <v>35</v>
      </c>
      <c r="BA53" s="10">
        <v>35</v>
      </c>
      <c r="BB53" s="10">
        <v>10</v>
      </c>
      <c r="BC53" s="10">
        <v>82</v>
      </c>
      <c r="BD53" s="10">
        <v>1</v>
      </c>
      <c r="BE53" s="10">
        <v>78</v>
      </c>
      <c r="BF53" s="10">
        <v>11</v>
      </c>
      <c r="BG53" s="10">
        <v>8</v>
      </c>
      <c r="BH53" s="10">
        <v>90</v>
      </c>
      <c r="BI53" s="10">
        <v>737</v>
      </c>
      <c r="BJ53" s="10">
        <v>20</v>
      </c>
      <c r="BK53" s="10">
        <v>40</v>
      </c>
      <c r="BL53" s="10">
        <v>13</v>
      </c>
      <c r="BM53" s="10">
        <v>14</v>
      </c>
      <c r="BN53" s="10">
        <v>14</v>
      </c>
      <c r="BO53" s="10">
        <v>37</v>
      </c>
      <c r="BP53" s="10">
        <v>49</v>
      </c>
      <c r="BQ53" s="10">
        <v>0</v>
      </c>
      <c r="BR53" s="10">
        <v>2917</v>
      </c>
      <c r="BS53" s="10">
        <v>1</v>
      </c>
      <c r="BT53" s="10">
        <v>29</v>
      </c>
      <c r="BU53" s="10">
        <v>49</v>
      </c>
      <c r="BV53" s="10">
        <v>52934</v>
      </c>
      <c r="BW53" s="10">
        <v>1300</v>
      </c>
      <c r="BX53" s="10" t="s">
        <v>331</v>
      </c>
      <c r="BY53" s="10" t="s">
        <v>331</v>
      </c>
      <c r="BZ53" s="10" t="s">
        <v>331</v>
      </c>
      <c r="CA53" s="10" t="s">
        <v>331</v>
      </c>
      <c r="CB53" s="10" t="s">
        <v>331</v>
      </c>
      <c r="CC53" s="10" t="s">
        <v>331</v>
      </c>
      <c r="CD53" s="11">
        <v>-54234</v>
      </c>
      <c r="CE53" s="10" t="s">
        <v>331</v>
      </c>
      <c r="CF53" s="10" t="s">
        <v>331</v>
      </c>
      <c r="CG53" s="10" t="s">
        <v>331</v>
      </c>
      <c r="CH53" s="10" t="s">
        <v>331</v>
      </c>
      <c r="CI53" s="10" t="s">
        <v>331</v>
      </c>
      <c r="CJ53" s="10" t="s">
        <v>331</v>
      </c>
      <c r="CK53" s="10" t="s">
        <v>331</v>
      </c>
      <c r="CL53" s="10" t="s">
        <v>331</v>
      </c>
      <c r="CM53" s="10" t="s">
        <v>331</v>
      </c>
      <c r="CN53" s="10" t="s">
        <v>331</v>
      </c>
      <c r="CO53" s="10" t="s">
        <v>331</v>
      </c>
      <c r="CP53" s="10" t="s">
        <v>331</v>
      </c>
      <c r="CQ53" s="10">
        <v>-52934</v>
      </c>
      <c r="CR53" s="12">
        <f t="shared" si="0"/>
        <v>-2</v>
      </c>
    </row>
    <row r="54" spans="1:96" x14ac:dyDescent="0.4">
      <c r="A54" t="s">
        <v>193</v>
      </c>
      <c r="B54" t="s">
        <v>285</v>
      </c>
      <c r="C54" s="10" t="s">
        <v>331</v>
      </c>
      <c r="D54" s="10" t="s">
        <v>331</v>
      </c>
      <c r="E54" s="10" t="s">
        <v>331</v>
      </c>
      <c r="F54" s="10" t="s">
        <v>331</v>
      </c>
      <c r="G54" s="10" t="s">
        <v>331</v>
      </c>
      <c r="H54" s="10" t="s">
        <v>331</v>
      </c>
      <c r="I54" s="10" t="s">
        <v>331</v>
      </c>
      <c r="J54" s="10" t="s">
        <v>331</v>
      </c>
      <c r="K54" s="10" t="s">
        <v>331</v>
      </c>
      <c r="L54" s="10" t="s">
        <v>331</v>
      </c>
      <c r="M54" s="10" t="s">
        <v>331</v>
      </c>
      <c r="N54" s="10" t="s">
        <v>331</v>
      </c>
      <c r="O54" s="10" t="s">
        <v>331</v>
      </c>
      <c r="P54" s="10" t="s">
        <v>331</v>
      </c>
      <c r="Q54" s="10" t="s">
        <v>331</v>
      </c>
      <c r="R54" s="10" t="s">
        <v>331</v>
      </c>
      <c r="S54" s="10" t="s">
        <v>331</v>
      </c>
      <c r="T54" s="10" t="s">
        <v>331</v>
      </c>
      <c r="U54" s="10" t="s">
        <v>331</v>
      </c>
      <c r="V54" s="10" t="s">
        <v>331</v>
      </c>
      <c r="W54" s="10" t="s">
        <v>331</v>
      </c>
      <c r="X54" s="10" t="s">
        <v>331</v>
      </c>
      <c r="Y54" s="10" t="s">
        <v>331</v>
      </c>
      <c r="Z54" s="10" t="s">
        <v>331</v>
      </c>
      <c r="AA54" s="10" t="s">
        <v>331</v>
      </c>
      <c r="AB54" s="10" t="s">
        <v>331</v>
      </c>
      <c r="AC54" s="10" t="s">
        <v>331</v>
      </c>
      <c r="AD54" s="10" t="s">
        <v>331</v>
      </c>
      <c r="AE54" s="10" t="s">
        <v>331</v>
      </c>
      <c r="AF54" s="10" t="s">
        <v>331</v>
      </c>
      <c r="AG54" s="10" t="s">
        <v>331</v>
      </c>
      <c r="AH54" s="10" t="s">
        <v>331</v>
      </c>
      <c r="AI54" s="10" t="s">
        <v>331</v>
      </c>
      <c r="AJ54" s="10" t="s">
        <v>331</v>
      </c>
      <c r="AK54" s="10" t="s">
        <v>331</v>
      </c>
      <c r="AL54" s="10" t="s">
        <v>331</v>
      </c>
      <c r="AM54" s="10" t="s">
        <v>331</v>
      </c>
      <c r="AN54" s="10" t="s">
        <v>331</v>
      </c>
      <c r="AO54" s="10" t="s">
        <v>331</v>
      </c>
      <c r="AP54" s="10" t="s">
        <v>331</v>
      </c>
      <c r="AQ54" s="10" t="s">
        <v>331</v>
      </c>
      <c r="AR54" s="10" t="s">
        <v>331</v>
      </c>
      <c r="AS54" s="10" t="s">
        <v>331</v>
      </c>
      <c r="AT54" s="10" t="s">
        <v>331</v>
      </c>
      <c r="AU54" s="10" t="s">
        <v>331</v>
      </c>
      <c r="AV54" s="10" t="s">
        <v>331</v>
      </c>
      <c r="AW54" s="10" t="s">
        <v>331</v>
      </c>
      <c r="AX54" s="10" t="s">
        <v>331</v>
      </c>
      <c r="AY54" s="10" t="s">
        <v>331</v>
      </c>
      <c r="AZ54" s="10" t="s">
        <v>331</v>
      </c>
      <c r="BA54" s="10" t="s">
        <v>331</v>
      </c>
      <c r="BB54" s="10" t="s">
        <v>331</v>
      </c>
      <c r="BC54" s="10" t="s">
        <v>331</v>
      </c>
      <c r="BD54" s="10" t="s">
        <v>331</v>
      </c>
      <c r="BE54" s="10" t="s">
        <v>331</v>
      </c>
      <c r="BF54" s="10" t="s">
        <v>331</v>
      </c>
      <c r="BG54" s="10" t="s">
        <v>331</v>
      </c>
      <c r="BH54" s="10" t="s">
        <v>331</v>
      </c>
      <c r="BI54" s="10" t="s">
        <v>331</v>
      </c>
      <c r="BJ54" s="10" t="s">
        <v>331</v>
      </c>
      <c r="BK54" s="10" t="s">
        <v>331</v>
      </c>
      <c r="BL54" s="10" t="s">
        <v>331</v>
      </c>
      <c r="BM54" s="10" t="s">
        <v>331</v>
      </c>
      <c r="BN54" s="10" t="s">
        <v>331</v>
      </c>
      <c r="BO54" s="10" t="s">
        <v>331</v>
      </c>
      <c r="BP54" s="10" t="s">
        <v>331</v>
      </c>
      <c r="BQ54" s="10" t="s">
        <v>331</v>
      </c>
      <c r="BR54" s="10" t="s">
        <v>331</v>
      </c>
      <c r="BS54" s="10" t="s">
        <v>331</v>
      </c>
      <c r="BT54" s="10" t="s">
        <v>331</v>
      </c>
      <c r="BU54" s="10" t="s">
        <v>331</v>
      </c>
      <c r="BV54" s="10" t="s">
        <v>331</v>
      </c>
      <c r="BW54" s="10" t="s">
        <v>331</v>
      </c>
      <c r="BX54" s="10" t="s">
        <v>331</v>
      </c>
      <c r="BY54" s="10" t="s">
        <v>331</v>
      </c>
      <c r="BZ54" s="10" t="s">
        <v>331</v>
      </c>
      <c r="CA54" s="10" t="s">
        <v>331</v>
      </c>
      <c r="CB54" s="10" t="s">
        <v>331</v>
      </c>
      <c r="CC54" s="10" t="s">
        <v>331</v>
      </c>
      <c r="CD54" s="11" t="s">
        <v>331</v>
      </c>
      <c r="CE54" s="10" t="s">
        <v>331</v>
      </c>
      <c r="CF54" s="10" t="s">
        <v>331</v>
      </c>
      <c r="CG54" s="10" t="s">
        <v>331</v>
      </c>
      <c r="CH54" s="10" t="s">
        <v>331</v>
      </c>
      <c r="CI54" s="10" t="s">
        <v>331</v>
      </c>
      <c r="CJ54" s="10" t="s">
        <v>331</v>
      </c>
      <c r="CK54" s="10" t="s">
        <v>331</v>
      </c>
      <c r="CL54" s="10" t="s">
        <v>331</v>
      </c>
      <c r="CM54" s="10" t="s">
        <v>331</v>
      </c>
      <c r="CN54" s="10" t="s">
        <v>331</v>
      </c>
      <c r="CO54" s="10" t="s">
        <v>331</v>
      </c>
      <c r="CP54" s="10" t="s">
        <v>331</v>
      </c>
      <c r="CQ54" s="10" t="s">
        <v>331</v>
      </c>
      <c r="CR54" s="12">
        <f t="shared" si="0"/>
        <v>0</v>
      </c>
    </row>
    <row r="55" spans="1:96" x14ac:dyDescent="0.4">
      <c r="A55" t="s">
        <v>194</v>
      </c>
      <c r="B55" t="s">
        <v>286</v>
      </c>
      <c r="C55" s="10" t="s">
        <v>331</v>
      </c>
      <c r="D55" s="10" t="s">
        <v>331</v>
      </c>
      <c r="E55" s="10" t="s">
        <v>331</v>
      </c>
      <c r="F55" s="10" t="s">
        <v>331</v>
      </c>
      <c r="G55" s="10" t="s">
        <v>331</v>
      </c>
      <c r="H55" s="10" t="s">
        <v>331</v>
      </c>
      <c r="I55" s="10" t="s">
        <v>331</v>
      </c>
      <c r="J55" s="10" t="s">
        <v>331</v>
      </c>
      <c r="K55" s="10" t="s">
        <v>331</v>
      </c>
      <c r="L55" s="10" t="s">
        <v>331</v>
      </c>
      <c r="M55" s="10" t="s">
        <v>331</v>
      </c>
      <c r="N55" s="10" t="s">
        <v>331</v>
      </c>
      <c r="O55" s="10" t="s">
        <v>331</v>
      </c>
      <c r="P55" s="10" t="s">
        <v>331</v>
      </c>
      <c r="Q55" s="10" t="s">
        <v>331</v>
      </c>
      <c r="R55" s="10" t="s">
        <v>331</v>
      </c>
      <c r="S55" s="10" t="s">
        <v>331</v>
      </c>
      <c r="T55" s="10" t="s">
        <v>331</v>
      </c>
      <c r="U55" s="10" t="s">
        <v>331</v>
      </c>
      <c r="V55" s="10" t="s">
        <v>331</v>
      </c>
      <c r="W55" s="10" t="s">
        <v>331</v>
      </c>
      <c r="X55" s="10" t="s">
        <v>331</v>
      </c>
      <c r="Y55" s="10" t="s">
        <v>331</v>
      </c>
      <c r="Z55" s="10" t="s">
        <v>331</v>
      </c>
      <c r="AA55" s="10" t="s">
        <v>331</v>
      </c>
      <c r="AB55" s="10" t="s">
        <v>331</v>
      </c>
      <c r="AC55" s="10" t="s">
        <v>331</v>
      </c>
      <c r="AD55" s="10" t="s">
        <v>331</v>
      </c>
      <c r="AE55" s="10" t="s">
        <v>331</v>
      </c>
      <c r="AF55" s="10" t="s">
        <v>331</v>
      </c>
      <c r="AG55" s="10" t="s">
        <v>331</v>
      </c>
      <c r="AH55" s="10" t="s">
        <v>331</v>
      </c>
      <c r="AI55" s="10" t="s">
        <v>331</v>
      </c>
      <c r="AJ55" s="10" t="s">
        <v>331</v>
      </c>
      <c r="AK55" s="10" t="s">
        <v>331</v>
      </c>
      <c r="AL55" s="10" t="s">
        <v>331</v>
      </c>
      <c r="AM55" s="10" t="s">
        <v>331</v>
      </c>
      <c r="AN55" s="10" t="s">
        <v>331</v>
      </c>
      <c r="AO55" s="10" t="s">
        <v>331</v>
      </c>
      <c r="AP55" s="10" t="s">
        <v>331</v>
      </c>
      <c r="AQ55" s="10" t="s">
        <v>331</v>
      </c>
      <c r="AR55" s="10" t="s">
        <v>331</v>
      </c>
      <c r="AS55" s="10" t="s">
        <v>331</v>
      </c>
      <c r="AT55" s="10" t="s">
        <v>331</v>
      </c>
      <c r="AU55" s="10" t="s">
        <v>331</v>
      </c>
      <c r="AV55" s="10" t="s">
        <v>331</v>
      </c>
      <c r="AW55" s="10" t="s">
        <v>331</v>
      </c>
      <c r="AX55" s="10" t="s">
        <v>331</v>
      </c>
      <c r="AY55" s="10" t="s">
        <v>331</v>
      </c>
      <c r="AZ55" s="10" t="s">
        <v>331</v>
      </c>
      <c r="BA55" s="10" t="s">
        <v>331</v>
      </c>
      <c r="BB55" s="10" t="s">
        <v>331</v>
      </c>
      <c r="BC55" s="10" t="s">
        <v>331</v>
      </c>
      <c r="BD55" s="10" t="s">
        <v>331</v>
      </c>
      <c r="BE55" s="10" t="s">
        <v>331</v>
      </c>
      <c r="BF55" s="10" t="s">
        <v>331</v>
      </c>
      <c r="BG55" s="10" t="s">
        <v>331</v>
      </c>
      <c r="BH55" s="10" t="s">
        <v>331</v>
      </c>
      <c r="BI55" s="10" t="s">
        <v>331</v>
      </c>
      <c r="BJ55" s="10" t="s">
        <v>331</v>
      </c>
      <c r="BK55" s="10" t="s">
        <v>331</v>
      </c>
      <c r="BL55" s="10" t="s">
        <v>331</v>
      </c>
      <c r="BM55" s="10" t="s">
        <v>331</v>
      </c>
      <c r="BN55" s="10" t="s">
        <v>331</v>
      </c>
      <c r="BO55" s="10" t="s">
        <v>331</v>
      </c>
      <c r="BP55" s="10" t="s">
        <v>331</v>
      </c>
      <c r="BQ55" s="10" t="s">
        <v>331</v>
      </c>
      <c r="BR55" s="10" t="s">
        <v>331</v>
      </c>
      <c r="BS55" s="10" t="s">
        <v>331</v>
      </c>
      <c r="BT55" s="10" t="s">
        <v>331</v>
      </c>
      <c r="BU55" s="10" t="s">
        <v>331</v>
      </c>
      <c r="BV55" s="10" t="s">
        <v>331</v>
      </c>
      <c r="BW55" s="10" t="s">
        <v>331</v>
      </c>
      <c r="BX55" s="10" t="s">
        <v>331</v>
      </c>
      <c r="BY55" s="10" t="s">
        <v>331</v>
      </c>
      <c r="BZ55" s="10" t="s">
        <v>331</v>
      </c>
      <c r="CA55" s="10" t="s">
        <v>331</v>
      </c>
      <c r="CB55" s="10" t="s">
        <v>331</v>
      </c>
      <c r="CC55" s="10" t="s">
        <v>331</v>
      </c>
      <c r="CD55" s="11" t="s">
        <v>331</v>
      </c>
      <c r="CE55" s="10" t="s">
        <v>331</v>
      </c>
      <c r="CF55" s="10" t="s">
        <v>331</v>
      </c>
      <c r="CG55" s="10" t="s">
        <v>331</v>
      </c>
      <c r="CH55" s="10" t="s">
        <v>331</v>
      </c>
      <c r="CI55" s="10" t="s">
        <v>331</v>
      </c>
      <c r="CJ55" s="10" t="s">
        <v>331</v>
      </c>
      <c r="CK55" s="10" t="s">
        <v>331</v>
      </c>
      <c r="CL55" s="10" t="s">
        <v>331</v>
      </c>
      <c r="CM55" s="10" t="s">
        <v>331</v>
      </c>
      <c r="CN55" s="10" t="s">
        <v>331</v>
      </c>
      <c r="CO55" s="10" t="s">
        <v>331</v>
      </c>
      <c r="CP55" s="10" t="s">
        <v>331</v>
      </c>
      <c r="CQ55" s="10" t="s">
        <v>331</v>
      </c>
      <c r="CR55" s="12">
        <f t="shared" si="0"/>
        <v>0</v>
      </c>
    </row>
    <row r="56" spans="1:96" x14ac:dyDescent="0.4">
      <c r="A56" t="s">
        <v>195</v>
      </c>
      <c r="B56" t="s">
        <v>287</v>
      </c>
      <c r="C56" s="10" t="s">
        <v>331</v>
      </c>
      <c r="D56" s="10" t="s">
        <v>331</v>
      </c>
      <c r="E56" s="10" t="s">
        <v>331</v>
      </c>
      <c r="F56" s="10" t="s">
        <v>331</v>
      </c>
      <c r="G56" s="10" t="s">
        <v>331</v>
      </c>
      <c r="H56" s="10" t="s">
        <v>331</v>
      </c>
      <c r="I56" s="10" t="s">
        <v>331</v>
      </c>
      <c r="J56" s="10" t="s">
        <v>331</v>
      </c>
      <c r="K56" s="10" t="s">
        <v>331</v>
      </c>
      <c r="L56" s="10" t="s">
        <v>331</v>
      </c>
      <c r="M56" s="10" t="s">
        <v>331</v>
      </c>
      <c r="N56" s="10" t="s">
        <v>331</v>
      </c>
      <c r="O56" s="10" t="s">
        <v>331</v>
      </c>
      <c r="P56" s="10" t="s">
        <v>331</v>
      </c>
      <c r="Q56" s="10" t="s">
        <v>331</v>
      </c>
      <c r="R56" s="10" t="s">
        <v>331</v>
      </c>
      <c r="S56" s="10" t="s">
        <v>331</v>
      </c>
      <c r="T56" s="10" t="s">
        <v>331</v>
      </c>
      <c r="U56" s="10" t="s">
        <v>331</v>
      </c>
      <c r="V56" s="10" t="s">
        <v>331</v>
      </c>
      <c r="W56" s="10" t="s">
        <v>331</v>
      </c>
      <c r="X56" s="10" t="s">
        <v>331</v>
      </c>
      <c r="Y56" s="10" t="s">
        <v>331</v>
      </c>
      <c r="Z56" s="10" t="s">
        <v>331</v>
      </c>
      <c r="AA56" s="10" t="s">
        <v>331</v>
      </c>
      <c r="AB56" s="10" t="s">
        <v>331</v>
      </c>
      <c r="AC56" s="10" t="s">
        <v>331</v>
      </c>
      <c r="AD56" s="10" t="s">
        <v>331</v>
      </c>
      <c r="AE56" s="10" t="s">
        <v>331</v>
      </c>
      <c r="AF56" s="10" t="s">
        <v>331</v>
      </c>
      <c r="AG56" s="10" t="s">
        <v>331</v>
      </c>
      <c r="AH56" s="10" t="s">
        <v>331</v>
      </c>
      <c r="AI56" s="10" t="s">
        <v>331</v>
      </c>
      <c r="AJ56" s="10" t="s">
        <v>331</v>
      </c>
      <c r="AK56" s="10" t="s">
        <v>331</v>
      </c>
      <c r="AL56" s="10" t="s">
        <v>331</v>
      </c>
      <c r="AM56" s="10" t="s">
        <v>331</v>
      </c>
      <c r="AN56" s="10" t="s">
        <v>331</v>
      </c>
      <c r="AO56" s="10" t="s">
        <v>331</v>
      </c>
      <c r="AP56" s="10" t="s">
        <v>331</v>
      </c>
      <c r="AQ56" s="10" t="s">
        <v>331</v>
      </c>
      <c r="AR56" s="10" t="s">
        <v>331</v>
      </c>
      <c r="AS56" s="10" t="s">
        <v>331</v>
      </c>
      <c r="AT56" s="10" t="s">
        <v>331</v>
      </c>
      <c r="AU56" s="10" t="s">
        <v>331</v>
      </c>
      <c r="AV56" s="10" t="s">
        <v>331</v>
      </c>
      <c r="AW56" s="10" t="s">
        <v>331</v>
      </c>
      <c r="AX56" s="10" t="s">
        <v>331</v>
      </c>
      <c r="AY56" s="10" t="s">
        <v>331</v>
      </c>
      <c r="AZ56" s="10" t="s">
        <v>331</v>
      </c>
      <c r="BA56" s="10" t="s">
        <v>331</v>
      </c>
      <c r="BB56" s="10" t="s">
        <v>331</v>
      </c>
      <c r="BC56" s="10" t="s">
        <v>331</v>
      </c>
      <c r="BD56" s="10" t="s">
        <v>331</v>
      </c>
      <c r="BE56" s="10" t="s">
        <v>331</v>
      </c>
      <c r="BF56" s="10" t="s">
        <v>331</v>
      </c>
      <c r="BG56" s="10" t="s">
        <v>331</v>
      </c>
      <c r="BH56" s="10" t="s">
        <v>331</v>
      </c>
      <c r="BI56" s="10" t="s">
        <v>331</v>
      </c>
      <c r="BJ56" s="10" t="s">
        <v>331</v>
      </c>
      <c r="BK56" s="10" t="s">
        <v>331</v>
      </c>
      <c r="BL56" s="10" t="s">
        <v>331</v>
      </c>
      <c r="BM56" s="10" t="s">
        <v>331</v>
      </c>
      <c r="BN56" s="10" t="s">
        <v>331</v>
      </c>
      <c r="BO56" s="10" t="s">
        <v>331</v>
      </c>
      <c r="BP56" s="10" t="s">
        <v>331</v>
      </c>
      <c r="BQ56" s="10" t="s">
        <v>331</v>
      </c>
      <c r="BR56" s="10" t="s">
        <v>331</v>
      </c>
      <c r="BS56" s="10" t="s">
        <v>331</v>
      </c>
      <c r="BT56" s="10" t="s">
        <v>331</v>
      </c>
      <c r="BU56" s="10" t="s">
        <v>331</v>
      </c>
      <c r="BV56" s="10" t="s">
        <v>331</v>
      </c>
      <c r="BW56" s="10" t="s">
        <v>331</v>
      </c>
      <c r="BX56" s="10" t="s">
        <v>331</v>
      </c>
      <c r="BY56" s="10" t="s">
        <v>331</v>
      </c>
      <c r="BZ56" s="10" t="s">
        <v>331</v>
      </c>
      <c r="CA56" s="10" t="s">
        <v>331</v>
      </c>
      <c r="CB56" s="10" t="s">
        <v>331</v>
      </c>
      <c r="CC56" s="10" t="s">
        <v>331</v>
      </c>
      <c r="CD56" s="11" t="s">
        <v>331</v>
      </c>
      <c r="CE56" s="10" t="s">
        <v>331</v>
      </c>
      <c r="CF56" s="10" t="s">
        <v>331</v>
      </c>
      <c r="CG56" s="10" t="s">
        <v>331</v>
      </c>
      <c r="CH56" s="10" t="s">
        <v>331</v>
      </c>
      <c r="CI56" s="10" t="s">
        <v>331</v>
      </c>
      <c r="CJ56" s="10" t="s">
        <v>331</v>
      </c>
      <c r="CK56" s="10" t="s">
        <v>331</v>
      </c>
      <c r="CL56" s="10" t="s">
        <v>331</v>
      </c>
      <c r="CM56" s="10" t="s">
        <v>331</v>
      </c>
      <c r="CN56" s="10" t="s">
        <v>331</v>
      </c>
      <c r="CO56" s="10" t="s">
        <v>331</v>
      </c>
      <c r="CP56" s="10" t="s">
        <v>331</v>
      </c>
      <c r="CQ56" s="10" t="s">
        <v>331</v>
      </c>
      <c r="CR56" s="12">
        <f t="shared" si="0"/>
        <v>0</v>
      </c>
    </row>
    <row r="57" spans="1:96" x14ac:dyDescent="0.4">
      <c r="A57" t="s">
        <v>196</v>
      </c>
      <c r="B57" t="s">
        <v>288</v>
      </c>
      <c r="C57" s="10" t="s">
        <v>331</v>
      </c>
      <c r="D57" s="10" t="s">
        <v>331</v>
      </c>
      <c r="E57" s="10" t="s">
        <v>331</v>
      </c>
      <c r="F57" s="10" t="s">
        <v>331</v>
      </c>
      <c r="G57" s="10" t="s">
        <v>331</v>
      </c>
      <c r="H57" s="10" t="s">
        <v>331</v>
      </c>
      <c r="I57" s="10" t="s">
        <v>331</v>
      </c>
      <c r="J57" s="10" t="s">
        <v>331</v>
      </c>
      <c r="K57" s="10" t="s">
        <v>331</v>
      </c>
      <c r="L57" s="10" t="s">
        <v>331</v>
      </c>
      <c r="M57" s="10" t="s">
        <v>331</v>
      </c>
      <c r="N57" s="10" t="s">
        <v>331</v>
      </c>
      <c r="O57" s="10" t="s">
        <v>331</v>
      </c>
      <c r="P57" s="10" t="s">
        <v>331</v>
      </c>
      <c r="Q57" s="10" t="s">
        <v>331</v>
      </c>
      <c r="R57" s="10" t="s">
        <v>331</v>
      </c>
      <c r="S57" s="10" t="s">
        <v>331</v>
      </c>
      <c r="T57" s="10" t="s">
        <v>331</v>
      </c>
      <c r="U57" s="10" t="s">
        <v>331</v>
      </c>
      <c r="V57" s="10" t="s">
        <v>331</v>
      </c>
      <c r="W57" s="10" t="s">
        <v>331</v>
      </c>
      <c r="X57" s="10" t="s">
        <v>331</v>
      </c>
      <c r="Y57" s="10" t="s">
        <v>331</v>
      </c>
      <c r="Z57" s="10" t="s">
        <v>331</v>
      </c>
      <c r="AA57" s="10" t="s">
        <v>331</v>
      </c>
      <c r="AB57" s="10" t="s">
        <v>331</v>
      </c>
      <c r="AC57" s="10" t="s">
        <v>331</v>
      </c>
      <c r="AD57" s="10" t="s">
        <v>331</v>
      </c>
      <c r="AE57" s="10" t="s">
        <v>331</v>
      </c>
      <c r="AF57" s="10" t="s">
        <v>331</v>
      </c>
      <c r="AG57" s="10" t="s">
        <v>331</v>
      </c>
      <c r="AH57" s="10" t="s">
        <v>331</v>
      </c>
      <c r="AI57" s="10" t="s">
        <v>331</v>
      </c>
      <c r="AJ57" s="10" t="s">
        <v>331</v>
      </c>
      <c r="AK57" s="10" t="s">
        <v>331</v>
      </c>
      <c r="AL57" s="10" t="s">
        <v>331</v>
      </c>
      <c r="AM57" s="10" t="s">
        <v>331</v>
      </c>
      <c r="AN57" s="10" t="s">
        <v>331</v>
      </c>
      <c r="AO57" s="10" t="s">
        <v>331</v>
      </c>
      <c r="AP57" s="10" t="s">
        <v>331</v>
      </c>
      <c r="AQ57" s="10" t="s">
        <v>331</v>
      </c>
      <c r="AR57" s="10" t="s">
        <v>331</v>
      </c>
      <c r="AS57" s="10" t="s">
        <v>331</v>
      </c>
      <c r="AT57" s="10" t="s">
        <v>331</v>
      </c>
      <c r="AU57" s="10" t="s">
        <v>331</v>
      </c>
      <c r="AV57" s="10" t="s">
        <v>331</v>
      </c>
      <c r="AW57" s="10" t="s">
        <v>331</v>
      </c>
      <c r="AX57" s="10" t="s">
        <v>331</v>
      </c>
      <c r="AY57" s="10" t="s">
        <v>331</v>
      </c>
      <c r="AZ57" s="10" t="s">
        <v>331</v>
      </c>
      <c r="BA57" s="10" t="s">
        <v>331</v>
      </c>
      <c r="BB57" s="10" t="s">
        <v>331</v>
      </c>
      <c r="BC57" s="10" t="s">
        <v>331</v>
      </c>
      <c r="BD57" s="10" t="s">
        <v>331</v>
      </c>
      <c r="BE57" s="10" t="s">
        <v>331</v>
      </c>
      <c r="BF57" s="10" t="s">
        <v>331</v>
      </c>
      <c r="BG57" s="10" t="s">
        <v>331</v>
      </c>
      <c r="BH57" s="10" t="s">
        <v>331</v>
      </c>
      <c r="BI57" s="10" t="s">
        <v>331</v>
      </c>
      <c r="BJ57" s="10" t="s">
        <v>331</v>
      </c>
      <c r="BK57" s="10" t="s">
        <v>331</v>
      </c>
      <c r="BL57" s="10" t="s">
        <v>331</v>
      </c>
      <c r="BM57" s="10" t="s">
        <v>331</v>
      </c>
      <c r="BN57" s="10" t="s">
        <v>331</v>
      </c>
      <c r="BO57" s="10" t="s">
        <v>331</v>
      </c>
      <c r="BP57" s="10" t="s">
        <v>331</v>
      </c>
      <c r="BQ57" s="10" t="s">
        <v>331</v>
      </c>
      <c r="BR57" s="10" t="s">
        <v>331</v>
      </c>
      <c r="BS57" s="10" t="s">
        <v>331</v>
      </c>
      <c r="BT57" s="10" t="s">
        <v>331</v>
      </c>
      <c r="BU57" s="10" t="s">
        <v>331</v>
      </c>
      <c r="BV57" s="10" t="s">
        <v>331</v>
      </c>
      <c r="BW57" s="10" t="s">
        <v>331</v>
      </c>
      <c r="BX57" s="10" t="s">
        <v>331</v>
      </c>
      <c r="BY57" s="10" t="s">
        <v>331</v>
      </c>
      <c r="BZ57" s="10" t="s">
        <v>331</v>
      </c>
      <c r="CA57" s="10" t="s">
        <v>331</v>
      </c>
      <c r="CB57" s="10" t="s">
        <v>331</v>
      </c>
      <c r="CC57" s="10" t="s">
        <v>331</v>
      </c>
      <c r="CD57" s="11" t="s">
        <v>331</v>
      </c>
      <c r="CE57" s="10" t="s">
        <v>331</v>
      </c>
      <c r="CF57" s="10" t="s">
        <v>331</v>
      </c>
      <c r="CG57" s="10" t="s">
        <v>331</v>
      </c>
      <c r="CH57" s="10" t="s">
        <v>331</v>
      </c>
      <c r="CI57" s="10" t="s">
        <v>331</v>
      </c>
      <c r="CJ57" s="10" t="s">
        <v>331</v>
      </c>
      <c r="CK57" s="10" t="s">
        <v>331</v>
      </c>
      <c r="CL57" s="10" t="s">
        <v>331</v>
      </c>
      <c r="CM57" s="10" t="s">
        <v>331</v>
      </c>
      <c r="CN57" s="10" t="s">
        <v>331</v>
      </c>
      <c r="CO57" s="10" t="s">
        <v>331</v>
      </c>
      <c r="CP57" s="10" t="s">
        <v>331</v>
      </c>
      <c r="CQ57" s="10" t="s">
        <v>331</v>
      </c>
      <c r="CR57" s="12">
        <f t="shared" si="0"/>
        <v>0</v>
      </c>
    </row>
    <row r="58" spans="1:96" x14ac:dyDescent="0.4">
      <c r="A58" t="s">
        <v>197</v>
      </c>
      <c r="B58" t="s">
        <v>289</v>
      </c>
      <c r="C58" s="10">
        <v>3</v>
      </c>
      <c r="D58" s="10">
        <v>1</v>
      </c>
      <c r="E58" s="10">
        <v>56</v>
      </c>
      <c r="F58" s="10">
        <v>8</v>
      </c>
      <c r="G58" s="10">
        <v>20</v>
      </c>
      <c r="H58" s="10">
        <v>62</v>
      </c>
      <c r="I58" s="10">
        <v>78</v>
      </c>
      <c r="J58" s="10">
        <v>8</v>
      </c>
      <c r="K58" s="10">
        <v>6</v>
      </c>
      <c r="L58" s="10">
        <v>10</v>
      </c>
      <c r="M58" s="10">
        <v>41</v>
      </c>
      <c r="N58" s="10">
        <v>19</v>
      </c>
      <c r="O58" s="10">
        <v>39</v>
      </c>
      <c r="P58" s="10">
        <v>3</v>
      </c>
      <c r="Q58" s="10">
        <v>25</v>
      </c>
      <c r="R58" s="10">
        <v>30</v>
      </c>
      <c r="S58" s="10">
        <v>4</v>
      </c>
      <c r="T58" s="10">
        <v>19</v>
      </c>
      <c r="U58" s="10">
        <v>15</v>
      </c>
      <c r="V58" s="10">
        <v>3</v>
      </c>
      <c r="W58" s="10">
        <v>1</v>
      </c>
      <c r="X58" s="10">
        <v>11</v>
      </c>
      <c r="Y58" s="10">
        <v>7</v>
      </c>
      <c r="Z58" s="10">
        <v>18</v>
      </c>
      <c r="AA58" s="10">
        <v>51</v>
      </c>
      <c r="AB58" s="10">
        <v>18</v>
      </c>
      <c r="AC58" s="10">
        <v>171</v>
      </c>
      <c r="AD58" s="10">
        <v>7</v>
      </c>
      <c r="AE58" s="10">
        <v>4</v>
      </c>
      <c r="AF58" s="10">
        <v>9</v>
      </c>
      <c r="AG58" s="10">
        <v>53</v>
      </c>
      <c r="AH58" s="10">
        <v>6</v>
      </c>
      <c r="AI58" s="10">
        <v>9</v>
      </c>
      <c r="AJ58" s="10">
        <v>5</v>
      </c>
      <c r="AK58" s="10">
        <v>6</v>
      </c>
      <c r="AL58" s="10">
        <v>3</v>
      </c>
      <c r="AM58" s="10">
        <v>5</v>
      </c>
      <c r="AN58" s="10">
        <v>12</v>
      </c>
      <c r="AO58" s="10">
        <v>4</v>
      </c>
      <c r="AP58" s="10">
        <v>47</v>
      </c>
      <c r="AQ58" s="10">
        <v>16</v>
      </c>
      <c r="AR58" s="10">
        <v>65</v>
      </c>
      <c r="AS58" s="10">
        <v>59</v>
      </c>
      <c r="AT58" s="10">
        <v>50</v>
      </c>
      <c r="AU58" s="10">
        <v>97</v>
      </c>
      <c r="AV58" s="10">
        <v>379</v>
      </c>
      <c r="AW58" s="10">
        <v>13</v>
      </c>
      <c r="AX58" s="10">
        <v>12</v>
      </c>
      <c r="AY58" s="10">
        <v>249</v>
      </c>
      <c r="AZ58" s="10">
        <v>9</v>
      </c>
      <c r="BA58" s="10">
        <v>27</v>
      </c>
      <c r="BB58" s="10">
        <v>61</v>
      </c>
      <c r="BC58" s="10">
        <v>186</v>
      </c>
      <c r="BD58" s="10">
        <v>129</v>
      </c>
      <c r="BE58" s="10">
        <v>112</v>
      </c>
      <c r="BF58" s="10">
        <v>6</v>
      </c>
      <c r="BG58" s="10">
        <v>5</v>
      </c>
      <c r="BH58" s="10">
        <v>77</v>
      </c>
      <c r="BI58" s="10">
        <v>211</v>
      </c>
      <c r="BJ58" s="10">
        <v>17</v>
      </c>
      <c r="BK58" s="10">
        <v>12</v>
      </c>
      <c r="BL58" s="10">
        <v>17</v>
      </c>
      <c r="BM58" s="10">
        <v>24</v>
      </c>
      <c r="BN58" s="10">
        <v>37</v>
      </c>
      <c r="BO58" s="10">
        <v>37</v>
      </c>
      <c r="BP58" s="10">
        <v>53</v>
      </c>
      <c r="BQ58" s="10">
        <v>18</v>
      </c>
      <c r="BR58" s="10">
        <v>2</v>
      </c>
      <c r="BS58" s="10">
        <v>12</v>
      </c>
      <c r="BT58" s="10">
        <v>129</v>
      </c>
      <c r="BU58" s="10">
        <v>9</v>
      </c>
      <c r="BV58" s="10">
        <v>3027</v>
      </c>
      <c r="BW58" s="10">
        <v>1454</v>
      </c>
      <c r="BX58" s="10" t="s">
        <v>331</v>
      </c>
      <c r="BY58" s="10" t="s">
        <v>331</v>
      </c>
      <c r="BZ58" s="10">
        <v>254</v>
      </c>
      <c r="CA58" s="10" t="s">
        <v>331</v>
      </c>
      <c r="CB58" s="10" t="s">
        <v>331</v>
      </c>
      <c r="CC58" s="10" t="s">
        <v>331</v>
      </c>
      <c r="CD58" s="11">
        <v>-4735</v>
      </c>
      <c r="CE58" s="10" t="s">
        <v>331</v>
      </c>
      <c r="CF58" s="10" t="s">
        <v>331</v>
      </c>
      <c r="CG58" s="10" t="s">
        <v>331</v>
      </c>
      <c r="CH58" s="10" t="s">
        <v>331</v>
      </c>
      <c r="CI58" s="10" t="s">
        <v>331</v>
      </c>
      <c r="CJ58" s="10" t="s">
        <v>331</v>
      </c>
      <c r="CK58" s="10" t="s">
        <v>331</v>
      </c>
      <c r="CL58" s="10" t="s">
        <v>331</v>
      </c>
      <c r="CM58" s="10" t="s">
        <v>331</v>
      </c>
      <c r="CN58" s="10" t="s">
        <v>331</v>
      </c>
      <c r="CO58" s="10" t="s">
        <v>331</v>
      </c>
      <c r="CP58" s="10" t="s">
        <v>331</v>
      </c>
      <c r="CQ58" s="10">
        <v>-3027</v>
      </c>
      <c r="CR58" s="12">
        <f t="shared" si="0"/>
        <v>0</v>
      </c>
    </row>
    <row r="59" spans="1:96" x14ac:dyDescent="0.4">
      <c r="A59" t="s">
        <v>198</v>
      </c>
      <c r="B59" t="s">
        <v>290</v>
      </c>
      <c r="C59" s="10">
        <v>28</v>
      </c>
      <c r="D59" s="10">
        <v>2</v>
      </c>
      <c r="E59" s="10">
        <v>538</v>
      </c>
      <c r="F59" s="10">
        <v>18</v>
      </c>
      <c r="G59" s="10">
        <v>3</v>
      </c>
      <c r="H59" s="10">
        <v>145</v>
      </c>
      <c r="I59" s="10">
        <v>412</v>
      </c>
      <c r="J59" s="10">
        <v>13</v>
      </c>
      <c r="K59" s="10">
        <v>16</v>
      </c>
      <c r="L59" s="10">
        <v>18</v>
      </c>
      <c r="M59" s="10">
        <v>91</v>
      </c>
      <c r="N59" s="10">
        <v>134</v>
      </c>
      <c r="O59" s="10">
        <v>12</v>
      </c>
      <c r="P59" s="10">
        <v>6</v>
      </c>
      <c r="Q59" s="10">
        <v>30</v>
      </c>
      <c r="R59" s="10">
        <v>91</v>
      </c>
      <c r="S59" s="10">
        <v>11</v>
      </c>
      <c r="T59" s="10">
        <v>27</v>
      </c>
      <c r="U59" s="10">
        <v>67</v>
      </c>
      <c r="V59" s="10">
        <v>6</v>
      </c>
      <c r="W59" s="10">
        <v>1</v>
      </c>
      <c r="X59" s="10">
        <v>16</v>
      </c>
      <c r="Y59" s="10">
        <v>26</v>
      </c>
      <c r="Z59" s="10">
        <v>63</v>
      </c>
      <c r="AA59" s="10">
        <v>49</v>
      </c>
      <c r="AB59" s="10">
        <v>32</v>
      </c>
      <c r="AC59" s="10">
        <v>1163</v>
      </c>
      <c r="AD59" s="10">
        <v>216</v>
      </c>
      <c r="AE59" s="10">
        <v>55</v>
      </c>
      <c r="AF59" s="10">
        <v>72</v>
      </c>
      <c r="AG59" s="10">
        <v>384</v>
      </c>
      <c r="AH59" s="10">
        <v>16</v>
      </c>
      <c r="AI59" s="10">
        <v>112</v>
      </c>
      <c r="AJ59" s="10">
        <v>1</v>
      </c>
      <c r="AK59" s="10">
        <v>103</v>
      </c>
      <c r="AL59" s="10">
        <v>16</v>
      </c>
      <c r="AM59" s="10">
        <v>1</v>
      </c>
      <c r="AN59" s="10">
        <v>27</v>
      </c>
      <c r="AO59" s="10">
        <v>28</v>
      </c>
      <c r="AP59" s="10">
        <v>435</v>
      </c>
      <c r="AQ59" s="10">
        <v>58</v>
      </c>
      <c r="AR59" s="10">
        <v>582</v>
      </c>
      <c r="AS59" s="10">
        <v>792</v>
      </c>
      <c r="AT59" s="10">
        <v>720</v>
      </c>
      <c r="AU59" s="10">
        <v>614</v>
      </c>
      <c r="AV59" s="10">
        <v>355</v>
      </c>
      <c r="AW59" s="10">
        <v>29</v>
      </c>
      <c r="AX59" s="10">
        <v>24</v>
      </c>
      <c r="AY59" s="10">
        <v>154</v>
      </c>
      <c r="AZ59" s="10">
        <v>53</v>
      </c>
      <c r="BA59" s="10">
        <v>350</v>
      </c>
      <c r="BB59" s="10">
        <v>483</v>
      </c>
      <c r="BC59" s="10">
        <v>1503</v>
      </c>
      <c r="BD59" s="10">
        <v>1675</v>
      </c>
      <c r="BE59" s="10">
        <v>1023</v>
      </c>
      <c r="BF59" s="10">
        <v>23</v>
      </c>
      <c r="BG59" s="10">
        <v>128</v>
      </c>
      <c r="BH59" s="10">
        <v>479</v>
      </c>
      <c r="BI59" s="10">
        <v>830</v>
      </c>
      <c r="BJ59" s="10">
        <v>104</v>
      </c>
      <c r="BK59" s="10">
        <v>103</v>
      </c>
      <c r="BL59" s="10">
        <v>21</v>
      </c>
      <c r="BM59" s="10">
        <v>80</v>
      </c>
      <c r="BN59" s="10">
        <v>58</v>
      </c>
      <c r="BO59" s="10">
        <v>166</v>
      </c>
      <c r="BP59" s="10">
        <v>298</v>
      </c>
      <c r="BQ59" s="10">
        <v>1961</v>
      </c>
      <c r="BR59" s="10">
        <v>703</v>
      </c>
      <c r="BS59" s="10">
        <v>29</v>
      </c>
      <c r="BT59" s="10">
        <v>1451</v>
      </c>
      <c r="BU59" s="10">
        <v>190</v>
      </c>
      <c r="BV59" s="10">
        <v>19523</v>
      </c>
      <c r="BW59" s="10" t="s">
        <v>331</v>
      </c>
      <c r="BX59" s="10">
        <v>2690</v>
      </c>
      <c r="BY59" s="10">
        <v>10409</v>
      </c>
      <c r="BZ59" s="10" t="s">
        <v>331</v>
      </c>
      <c r="CA59" s="10" t="s">
        <v>331</v>
      </c>
      <c r="CB59" s="10" t="s">
        <v>331</v>
      </c>
      <c r="CC59" s="10" t="s">
        <v>331</v>
      </c>
      <c r="CD59" s="11">
        <v>-34667</v>
      </c>
      <c r="CE59" s="10" t="s">
        <v>331</v>
      </c>
      <c r="CF59" s="10">
        <v>42</v>
      </c>
      <c r="CG59" s="10">
        <v>427</v>
      </c>
      <c r="CH59" s="10" t="s">
        <v>331</v>
      </c>
      <c r="CI59" s="10" t="s">
        <v>331</v>
      </c>
      <c r="CJ59" s="10" t="s">
        <v>331</v>
      </c>
      <c r="CK59" s="10">
        <v>1303</v>
      </c>
      <c r="CL59" s="10" t="s">
        <v>331</v>
      </c>
      <c r="CM59" s="10" t="s">
        <v>331</v>
      </c>
      <c r="CN59" s="10">
        <v>3</v>
      </c>
      <c r="CO59" s="10">
        <v>270</v>
      </c>
      <c r="CP59" s="10" t="s">
        <v>331</v>
      </c>
      <c r="CQ59" s="10">
        <v>-19523</v>
      </c>
      <c r="CR59" s="12">
        <f t="shared" si="0"/>
        <v>0</v>
      </c>
    </row>
    <row r="60" spans="1:96" x14ac:dyDescent="0.4">
      <c r="A60" t="s">
        <v>199</v>
      </c>
      <c r="B60" t="s">
        <v>291</v>
      </c>
      <c r="C60" s="10">
        <v>25</v>
      </c>
      <c r="D60" s="10">
        <v>27</v>
      </c>
      <c r="E60" s="10">
        <v>313</v>
      </c>
      <c r="F60" s="10">
        <v>109</v>
      </c>
      <c r="G60" s="10">
        <v>263</v>
      </c>
      <c r="H60" s="10">
        <v>272</v>
      </c>
      <c r="I60" s="10">
        <v>2127</v>
      </c>
      <c r="J60" s="10">
        <v>89</v>
      </c>
      <c r="K60" s="10">
        <v>75</v>
      </c>
      <c r="L60" s="10">
        <v>122</v>
      </c>
      <c r="M60" s="10">
        <v>248</v>
      </c>
      <c r="N60" s="10">
        <v>236</v>
      </c>
      <c r="O60" s="10">
        <v>514</v>
      </c>
      <c r="P60" s="10">
        <v>70</v>
      </c>
      <c r="Q60" s="10">
        <v>393</v>
      </c>
      <c r="R60" s="10">
        <v>386</v>
      </c>
      <c r="S60" s="10">
        <v>66</v>
      </c>
      <c r="T60" s="10">
        <v>239</v>
      </c>
      <c r="U60" s="10">
        <v>451</v>
      </c>
      <c r="V60" s="10">
        <v>35</v>
      </c>
      <c r="W60" s="10">
        <v>16</v>
      </c>
      <c r="X60" s="10">
        <v>110</v>
      </c>
      <c r="Y60" s="10">
        <v>86</v>
      </c>
      <c r="Z60" s="10">
        <v>221</v>
      </c>
      <c r="AA60" s="10">
        <v>789</v>
      </c>
      <c r="AB60" s="10">
        <v>185</v>
      </c>
      <c r="AC60" s="10">
        <v>5587</v>
      </c>
      <c r="AD60" s="10">
        <v>607</v>
      </c>
      <c r="AE60" s="10">
        <v>263</v>
      </c>
      <c r="AF60" s="10">
        <v>296</v>
      </c>
      <c r="AG60" s="10">
        <v>2822</v>
      </c>
      <c r="AH60" s="10">
        <v>19</v>
      </c>
      <c r="AI60" s="10">
        <v>101</v>
      </c>
      <c r="AJ60" s="10">
        <v>77</v>
      </c>
      <c r="AK60" s="10">
        <v>323</v>
      </c>
      <c r="AL60" s="10">
        <v>147</v>
      </c>
      <c r="AM60" s="10">
        <v>40</v>
      </c>
      <c r="AN60" s="10">
        <v>250</v>
      </c>
      <c r="AO60" s="10">
        <v>149</v>
      </c>
      <c r="AP60" s="10">
        <v>1216</v>
      </c>
      <c r="AQ60" s="10">
        <v>472</v>
      </c>
      <c r="AR60" s="10">
        <v>2311</v>
      </c>
      <c r="AS60" s="10">
        <v>2195</v>
      </c>
      <c r="AT60" s="10">
        <v>3807</v>
      </c>
      <c r="AU60" s="10">
        <v>3061</v>
      </c>
      <c r="AV60" s="10">
        <v>902</v>
      </c>
      <c r="AW60" s="10">
        <v>273</v>
      </c>
      <c r="AX60" s="10">
        <v>29</v>
      </c>
      <c r="AY60" s="10">
        <v>3376</v>
      </c>
      <c r="AZ60" s="10">
        <v>506</v>
      </c>
      <c r="BA60" s="10">
        <v>416</v>
      </c>
      <c r="BB60" s="10">
        <v>1779</v>
      </c>
      <c r="BC60" s="10">
        <v>9215</v>
      </c>
      <c r="BD60" s="10">
        <v>3453</v>
      </c>
      <c r="BE60" s="10">
        <v>3106</v>
      </c>
      <c r="BF60" s="10">
        <v>302</v>
      </c>
      <c r="BG60" s="10">
        <v>298</v>
      </c>
      <c r="BH60" s="10">
        <v>2967</v>
      </c>
      <c r="BI60" s="10">
        <v>4344</v>
      </c>
      <c r="BJ60" s="10">
        <v>815</v>
      </c>
      <c r="BK60" s="10">
        <v>499</v>
      </c>
      <c r="BL60" s="10">
        <v>360</v>
      </c>
      <c r="BM60" s="10">
        <v>283</v>
      </c>
      <c r="BN60" s="10">
        <v>428</v>
      </c>
      <c r="BO60" s="10">
        <v>1170</v>
      </c>
      <c r="BP60" s="10">
        <v>1799</v>
      </c>
      <c r="BQ60" s="10">
        <v>2895</v>
      </c>
      <c r="BR60" s="10">
        <v>330</v>
      </c>
      <c r="BS60" s="10">
        <v>103</v>
      </c>
      <c r="BT60" s="10">
        <v>3074</v>
      </c>
      <c r="BU60" s="10">
        <v>679</v>
      </c>
      <c r="BV60" s="10">
        <v>74613</v>
      </c>
      <c r="BW60" s="10">
        <v>534</v>
      </c>
      <c r="BX60" s="10">
        <v>1181</v>
      </c>
      <c r="BY60" s="10">
        <v>27543</v>
      </c>
      <c r="BZ60" s="10">
        <v>72</v>
      </c>
      <c r="CA60" s="10" t="s">
        <v>331</v>
      </c>
      <c r="CB60" s="10" t="s">
        <v>331</v>
      </c>
      <c r="CC60" s="10" t="s">
        <v>331</v>
      </c>
      <c r="CD60" s="11">
        <v>-107450</v>
      </c>
      <c r="CE60" s="10" t="s">
        <v>331</v>
      </c>
      <c r="CF60" s="10" t="s">
        <v>331</v>
      </c>
      <c r="CG60" s="10">
        <v>1799</v>
      </c>
      <c r="CH60" s="10" t="s">
        <v>331</v>
      </c>
      <c r="CI60" s="10" t="s">
        <v>331</v>
      </c>
      <c r="CJ60" s="10" t="s">
        <v>331</v>
      </c>
      <c r="CK60" s="10">
        <v>1636</v>
      </c>
      <c r="CL60" s="10" t="s">
        <v>331</v>
      </c>
      <c r="CM60" s="10" t="s">
        <v>331</v>
      </c>
      <c r="CN60" s="10" t="s">
        <v>331</v>
      </c>
      <c r="CO60" s="10">
        <v>72</v>
      </c>
      <c r="CP60" s="10" t="s">
        <v>331</v>
      </c>
      <c r="CQ60" s="10">
        <v>-74613</v>
      </c>
      <c r="CR60" s="12">
        <f t="shared" si="0"/>
        <v>-2</v>
      </c>
    </row>
    <row r="61" spans="1:96" x14ac:dyDescent="0.4">
      <c r="A61" t="s">
        <v>200</v>
      </c>
      <c r="B61" t="s">
        <v>5</v>
      </c>
      <c r="C61" s="10" t="s">
        <v>331</v>
      </c>
      <c r="D61" s="10" t="s">
        <v>331</v>
      </c>
      <c r="E61" s="10" t="s">
        <v>331</v>
      </c>
      <c r="F61" s="10" t="s">
        <v>331</v>
      </c>
      <c r="G61" s="10" t="s">
        <v>331</v>
      </c>
      <c r="H61" s="10" t="s">
        <v>331</v>
      </c>
      <c r="I61" s="10" t="s">
        <v>331</v>
      </c>
      <c r="J61" s="10" t="s">
        <v>331</v>
      </c>
      <c r="K61" s="10" t="s">
        <v>331</v>
      </c>
      <c r="L61" s="10" t="s">
        <v>331</v>
      </c>
      <c r="M61" s="10" t="s">
        <v>331</v>
      </c>
      <c r="N61" s="10" t="s">
        <v>331</v>
      </c>
      <c r="O61" s="10" t="s">
        <v>331</v>
      </c>
      <c r="P61" s="10" t="s">
        <v>331</v>
      </c>
      <c r="Q61" s="10" t="s">
        <v>331</v>
      </c>
      <c r="R61" s="10" t="s">
        <v>331</v>
      </c>
      <c r="S61" s="10" t="s">
        <v>331</v>
      </c>
      <c r="T61" s="10" t="s">
        <v>331</v>
      </c>
      <c r="U61" s="10" t="s">
        <v>331</v>
      </c>
      <c r="V61" s="10" t="s">
        <v>331</v>
      </c>
      <c r="W61" s="10" t="s">
        <v>331</v>
      </c>
      <c r="X61" s="10" t="s">
        <v>331</v>
      </c>
      <c r="Y61" s="10" t="s">
        <v>331</v>
      </c>
      <c r="Z61" s="10" t="s">
        <v>331</v>
      </c>
      <c r="AA61" s="10" t="s">
        <v>331</v>
      </c>
      <c r="AB61" s="10" t="s">
        <v>331</v>
      </c>
      <c r="AC61" s="10" t="s">
        <v>331</v>
      </c>
      <c r="AD61" s="10" t="s">
        <v>331</v>
      </c>
      <c r="AE61" s="10" t="s">
        <v>331</v>
      </c>
      <c r="AF61" s="10" t="s">
        <v>331</v>
      </c>
      <c r="AG61" s="10" t="s">
        <v>331</v>
      </c>
      <c r="AH61" s="10" t="s">
        <v>331</v>
      </c>
      <c r="AI61" s="10" t="s">
        <v>331</v>
      </c>
      <c r="AJ61" s="10" t="s">
        <v>331</v>
      </c>
      <c r="AK61" s="10" t="s">
        <v>331</v>
      </c>
      <c r="AL61" s="10" t="s">
        <v>331</v>
      </c>
      <c r="AM61" s="10" t="s">
        <v>331</v>
      </c>
      <c r="AN61" s="10" t="s">
        <v>331</v>
      </c>
      <c r="AO61" s="10" t="s">
        <v>331</v>
      </c>
      <c r="AP61" s="10" t="s">
        <v>331</v>
      </c>
      <c r="AQ61" s="10" t="s">
        <v>331</v>
      </c>
      <c r="AR61" s="10" t="s">
        <v>331</v>
      </c>
      <c r="AS61" s="10" t="s">
        <v>331</v>
      </c>
      <c r="AT61" s="10" t="s">
        <v>331</v>
      </c>
      <c r="AU61" s="10" t="s">
        <v>331</v>
      </c>
      <c r="AV61" s="10" t="s">
        <v>331</v>
      </c>
      <c r="AW61" s="10" t="s">
        <v>331</v>
      </c>
      <c r="AX61" s="10" t="s">
        <v>331</v>
      </c>
      <c r="AY61" s="10" t="s">
        <v>331</v>
      </c>
      <c r="AZ61" s="10" t="s">
        <v>331</v>
      </c>
      <c r="BA61" s="10" t="s">
        <v>331</v>
      </c>
      <c r="BB61" s="10" t="s">
        <v>331</v>
      </c>
      <c r="BC61" s="10" t="s">
        <v>331</v>
      </c>
      <c r="BD61" s="10" t="s">
        <v>331</v>
      </c>
      <c r="BE61" s="10" t="s">
        <v>331</v>
      </c>
      <c r="BF61" s="10" t="s">
        <v>331</v>
      </c>
      <c r="BG61" s="10" t="s">
        <v>331</v>
      </c>
      <c r="BH61" s="10" t="s">
        <v>331</v>
      </c>
      <c r="BI61" s="10" t="s">
        <v>331</v>
      </c>
      <c r="BJ61" s="10" t="s">
        <v>331</v>
      </c>
      <c r="BK61" s="10" t="s">
        <v>331</v>
      </c>
      <c r="BL61" s="10" t="s">
        <v>331</v>
      </c>
      <c r="BM61" s="10" t="s">
        <v>331</v>
      </c>
      <c r="BN61" s="10" t="s">
        <v>331</v>
      </c>
      <c r="BO61" s="10" t="s">
        <v>331</v>
      </c>
      <c r="BP61" s="10" t="s">
        <v>331</v>
      </c>
      <c r="BQ61" s="10" t="s">
        <v>331</v>
      </c>
      <c r="BR61" s="10" t="s">
        <v>331</v>
      </c>
      <c r="BS61" s="10" t="s">
        <v>331</v>
      </c>
      <c r="BT61" s="10" t="s">
        <v>331</v>
      </c>
      <c r="BU61" s="10" t="s">
        <v>331</v>
      </c>
      <c r="BV61" s="10" t="s">
        <v>331</v>
      </c>
      <c r="BW61" s="10" t="s">
        <v>331</v>
      </c>
      <c r="BX61" s="10" t="s">
        <v>331</v>
      </c>
      <c r="BY61" s="10" t="s">
        <v>331</v>
      </c>
      <c r="BZ61" s="10" t="s">
        <v>331</v>
      </c>
      <c r="CA61" s="10" t="s">
        <v>331</v>
      </c>
      <c r="CB61" s="10" t="s">
        <v>331</v>
      </c>
      <c r="CC61" s="10" t="s">
        <v>331</v>
      </c>
      <c r="CD61" s="11" t="s">
        <v>331</v>
      </c>
      <c r="CE61" s="10" t="s">
        <v>331</v>
      </c>
      <c r="CF61" s="10" t="s">
        <v>331</v>
      </c>
      <c r="CG61" s="10" t="s">
        <v>331</v>
      </c>
      <c r="CH61" s="10" t="s">
        <v>331</v>
      </c>
      <c r="CI61" s="10" t="s">
        <v>331</v>
      </c>
      <c r="CJ61" s="10" t="s">
        <v>331</v>
      </c>
      <c r="CK61" s="10" t="s">
        <v>331</v>
      </c>
      <c r="CL61" s="10" t="s">
        <v>331</v>
      </c>
      <c r="CM61" s="10" t="s">
        <v>331</v>
      </c>
      <c r="CN61" s="10" t="s">
        <v>331</v>
      </c>
      <c r="CO61" s="10" t="s">
        <v>331</v>
      </c>
      <c r="CP61" s="10" t="s">
        <v>331</v>
      </c>
      <c r="CQ61" s="10" t="s">
        <v>331</v>
      </c>
      <c r="CR61" s="12">
        <f t="shared" si="0"/>
        <v>0</v>
      </c>
    </row>
    <row r="62" spans="1:96" x14ac:dyDescent="0.4">
      <c r="A62" t="s">
        <v>201</v>
      </c>
      <c r="B62" t="s">
        <v>292</v>
      </c>
      <c r="C62" s="10">
        <v>0</v>
      </c>
      <c r="D62" s="10">
        <v>0</v>
      </c>
      <c r="E62" s="10">
        <v>1</v>
      </c>
      <c r="F62" s="10">
        <v>0</v>
      </c>
      <c r="G62" s="10">
        <v>2</v>
      </c>
      <c r="H62" s="10">
        <v>97</v>
      </c>
      <c r="I62" s="10">
        <v>21</v>
      </c>
      <c r="J62" s="10">
        <v>1</v>
      </c>
      <c r="K62" s="10">
        <v>2</v>
      </c>
      <c r="L62" s="10">
        <v>6</v>
      </c>
      <c r="M62" s="10">
        <v>21</v>
      </c>
      <c r="N62" s="10">
        <v>6</v>
      </c>
      <c r="O62" s="10">
        <v>9</v>
      </c>
      <c r="P62" s="10">
        <v>1</v>
      </c>
      <c r="Q62" s="10">
        <v>10</v>
      </c>
      <c r="R62" s="10">
        <v>14</v>
      </c>
      <c r="S62" s="10">
        <v>0</v>
      </c>
      <c r="T62" s="10">
        <v>4</v>
      </c>
      <c r="U62" s="10">
        <v>6</v>
      </c>
      <c r="V62" s="10">
        <v>1</v>
      </c>
      <c r="W62" s="10">
        <v>1</v>
      </c>
      <c r="X62" s="10">
        <v>1</v>
      </c>
      <c r="Y62" s="10">
        <v>8</v>
      </c>
      <c r="Z62" s="10">
        <v>6</v>
      </c>
      <c r="AA62" s="10">
        <v>12</v>
      </c>
      <c r="AB62" s="10">
        <v>4</v>
      </c>
      <c r="AC62" s="10">
        <v>192</v>
      </c>
      <c r="AD62" s="10">
        <v>13</v>
      </c>
      <c r="AE62" s="10">
        <v>9</v>
      </c>
      <c r="AF62" s="10">
        <v>6</v>
      </c>
      <c r="AG62" s="10">
        <v>91</v>
      </c>
      <c r="AH62" s="10">
        <v>9</v>
      </c>
      <c r="AI62" s="10">
        <v>1</v>
      </c>
      <c r="AJ62" s="10">
        <v>1</v>
      </c>
      <c r="AK62" s="10">
        <v>46</v>
      </c>
      <c r="AL62" s="10">
        <v>7</v>
      </c>
      <c r="AM62" s="10">
        <v>2</v>
      </c>
      <c r="AN62" s="10">
        <v>22</v>
      </c>
      <c r="AO62" s="10">
        <v>15</v>
      </c>
      <c r="AP62" s="10">
        <v>39</v>
      </c>
      <c r="AQ62" s="10">
        <v>12</v>
      </c>
      <c r="AR62" s="10">
        <v>89</v>
      </c>
      <c r="AS62" s="10">
        <v>94</v>
      </c>
      <c r="AT62" s="10">
        <v>85</v>
      </c>
      <c r="AU62" s="10">
        <v>40</v>
      </c>
      <c r="AV62" s="10">
        <v>27</v>
      </c>
      <c r="AW62" s="10">
        <v>0</v>
      </c>
      <c r="AX62" s="10">
        <v>20</v>
      </c>
      <c r="AY62" s="10">
        <v>137</v>
      </c>
      <c r="AZ62" s="10">
        <v>23</v>
      </c>
      <c r="BA62" s="10">
        <v>14</v>
      </c>
      <c r="BB62" s="10">
        <v>88</v>
      </c>
      <c r="BC62" s="10">
        <v>183</v>
      </c>
      <c r="BD62" s="10">
        <v>10</v>
      </c>
      <c r="BE62" s="10">
        <v>253</v>
      </c>
      <c r="BF62" s="10">
        <v>14</v>
      </c>
      <c r="BG62" s="10">
        <v>8</v>
      </c>
      <c r="BH62" s="10">
        <v>99</v>
      </c>
      <c r="BI62" s="10">
        <v>166</v>
      </c>
      <c r="BJ62" s="10">
        <v>35</v>
      </c>
      <c r="BK62" s="10">
        <v>11</v>
      </c>
      <c r="BL62" s="10">
        <v>12</v>
      </c>
      <c r="BM62" s="10">
        <v>5</v>
      </c>
      <c r="BN62" s="10">
        <v>17</v>
      </c>
      <c r="BO62" s="10">
        <v>32</v>
      </c>
      <c r="BP62" s="10">
        <v>23</v>
      </c>
      <c r="BQ62" s="10">
        <v>15</v>
      </c>
      <c r="BR62" s="10">
        <v>0</v>
      </c>
      <c r="BS62" s="10">
        <v>6</v>
      </c>
      <c r="BT62" s="10">
        <v>52</v>
      </c>
      <c r="BU62" s="10">
        <v>10</v>
      </c>
      <c r="BV62" s="10">
        <v>2267</v>
      </c>
      <c r="BW62" s="10">
        <v>130</v>
      </c>
      <c r="BX62" s="10" t="s">
        <v>331</v>
      </c>
      <c r="BY62" s="10" t="s">
        <v>331</v>
      </c>
      <c r="BZ62" s="10" t="s">
        <v>331</v>
      </c>
      <c r="CA62" s="10" t="s">
        <v>331</v>
      </c>
      <c r="CB62" s="10" t="s">
        <v>331</v>
      </c>
      <c r="CC62" s="10" t="s">
        <v>331</v>
      </c>
      <c r="CD62" s="11">
        <v>-2397</v>
      </c>
      <c r="CE62" s="10" t="s">
        <v>331</v>
      </c>
      <c r="CF62" s="10" t="s">
        <v>331</v>
      </c>
      <c r="CG62" s="10" t="s">
        <v>331</v>
      </c>
      <c r="CH62" s="10" t="s">
        <v>331</v>
      </c>
      <c r="CI62" s="10" t="s">
        <v>331</v>
      </c>
      <c r="CJ62" s="10" t="s">
        <v>331</v>
      </c>
      <c r="CK62" s="10" t="s">
        <v>331</v>
      </c>
      <c r="CL62" s="10" t="s">
        <v>331</v>
      </c>
      <c r="CM62" s="10" t="s">
        <v>331</v>
      </c>
      <c r="CN62" s="10" t="s">
        <v>331</v>
      </c>
      <c r="CO62" s="10" t="s">
        <v>331</v>
      </c>
      <c r="CP62" s="10" t="s">
        <v>331</v>
      </c>
      <c r="CQ62" s="10">
        <v>-2267</v>
      </c>
      <c r="CR62" s="12">
        <f t="shared" si="0"/>
        <v>0</v>
      </c>
    </row>
    <row r="63" spans="1:96" x14ac:dyDescent="0.4">
      <c r="A63" t="s">
        <v>202</v>
      </c>
      <c r="B63" t="s">
        <v>293</v>
      </c>
      <c r="C63" s="10">
        <v>0</v>
      </c>
      <c r="D63" s="10">
        <v>0</v>
      </c>
      <c r="E63" s="10">
        <v>10</v>
      </c>
      <c r="F63" s="10">
        <v>0</v>
      </c>
      <c r="G63" s="10">
        <v>1</v>
      </c>
      <c r="H63" s="10">
        <v>2</v>
      </c>
      <c r="I63" s="10">
        <v>7</v>
      </c>
      <c r="J63" s="10">
        <v>0</v>
      </c>
      <c r="K63" s="10">
        <v>1</v>
      </c>
      <c r="L63" s="10">
        <v>1</v>
      </c>
      <c r="M63" s="10">
        <v>1</v>
      </c>
      <c r="N63" s="10">
        <v>1</v>
      </c>
      <c r="O63" s="10">
        <v>0</v>
      </c>
      <c r="P63" s="10">
        <v>0</v>
      </c>
      <c r="Q63" s="10">
        <v>1</v>
      </c>
      <c r="R63" s="10">
        <v>0</v>
      </c>
      <c r="S63" s="10">
        <v>0</v>
      </c>
      <c r="T63" s="10">
        <v>0</v>
      </c>
      <c r="U63" s="10">
        <v>3</v>
      </c>
      <c r="V63" s="10">
        <v>0</v>
      </c>
      <c r="W63" s="10">
        <v>0</v>
      </c>
      <c r="X63" s="10">
        <v>1</v>
      </c>
      <c r="Y63" s="10">
        <v>0</v>
      </c>
      <c r="Z63" s="10">
        <v>2</v>
      </c>
      <c r="AA63" s="10">
        <v>3</v>
      </c>
      <c r="AB63" s="10">
        <v>1</v>
      </c>
      <c r="AC63" s="10">
        <v>3</v>
      </c>
      <c r="AD63" s="10">
        <v>2</v>
      </c>
      <c r="AE63" s="10">
        <v>1</v>
      </c>
      <c r="AF63" s="10">
        <v>1</v>
      </c>
      <c r="AG63" s="10">
        <v>4</v>
      </c>
      <c r="AH63" s="10">
        <v>0</v>
      </c>
      <c r="AI63" s="10">
        <v>1</v>
      </c>
      <c r="AJ63" s="10" t="s">
        <v>331</v>
      </c>
      <c r="AK63" s="10">
        <v>5</v>
      </c>
      <c r="AL63" s="10">
        <v>0</v>
      </c>
      <c r="AM63" s="10">
        <v>0</v>
      </c>
      <c r="AN63" s="10">
        <v>1</v>
      </c>
      <c r="AO63" s="10">
        <v>1</v>
      </c>
      <c r="AP63" s="10">
        <v>0</v>
      </c>
      <c r="AQ63" s="10">
        <v>0</v>
      </c>
      <c r="AR63" s="10">
        <v>0</v>
      </c>
      <c r="AS63" s="10">
        <v>0</v>
      </c>
      <c r="AT63" s="10">
        <v>1</v>
      </c>
      <c r="AU63" s="10">
        <v>0</v>
      </c>
      <c r="AV63" s="10">
        <v>1</v>
      </c>
      <c r="AW63" s="10" t="s">
        <v>331</v>
      </c>
      <c r="AX63" s="10">
        <v>0</v>
      </c>
      <c r="AY63" s="10">
        <v>30</v>
      </c>
      <c r="AZ63" s="10">
        <v>2</v>
      </c>
      <c r="BA63" s="10">
        <v>0</v>
      </c>
      <c r="BB63" s="10">
        <v>0</v>
      </c>
      <c r="BC63" s="10">
        <v>4</v>
      </c>
      <c r="BD63" s="10">
        <v>1</v>
      </c>
      <c r="BE63" s="10">
        <v>5</v>
      </c>
      <c r="BF63" s="10">
        <v>59</v>
      </c>
      <c r="BG63" s="10">
        <v>0</v>
      </c>
      <c r="BH63" s="10">
        <v>10</v>
      </c>
      <c r="BI63" s="10">
        <v>9</v>
      </c>
      <c r="BJ63" s="10">
        <v>3</v>
      </c>
      <c r="BK63" s="10">
        <v>3</v>
      </c>
      <c r="BL63" s="10">
        <v>0</v>
      </c>
      <c r="BM63" s="10">
        <v>3</v>
      </c>
      <c r="BN63" s="10">
        <v>2</v>
      </c>
      <c r="BO63" s="10">
        <v>5</v>
      </c>
      <c r="BP63" s="10">
        <v>5</v>
      </c>
      <c r="BQ63" s="10">
        <v>3</v>
      </c>
      <c r="BR63" s="10">
        <v>1</v>
      </c>
      <c r="BS63" s="10" t="s">
        <v>331</v>
      </c>
      <c r="BT63" s="10">
        <v>85</v>
      </c>
      <c r="BU63" s="10">
        <v>5</v>
      </c>
      <c r="BV63" s="10">
        <v>291</v>
      </c>
      <c r="BW63" s="10" t="s">
        <v>331</v>
      </c>
      <c r="BX63" s="10" t="s">
        <v>331</v>
      </c>
      <c r="BY63" s="10" t="s">
        <v>331</v>
      </c>
      <c r="BZ63" s="10" t="s">
        <v>331</v>
      </c>
      <c r="CA63" s="10" t="s">
        <v>331</v>
      </c>
      <c r="CB63" s="10" t="s">
        <v>331</v>
      </c>
      <c r="CC63" s="10" t="s">
        <v>331</v>
      </c>
      <c r="CD63" s="11">
        <v>-291</v>
      </c>
      <c r="CE63" s="10" t="s">
        <v>331</v>
      </c>
      <c r="CF63" s="10" t="s">
        <v>331</v>
      </c>
      <c r="CG63" s="10" t="s">
        <v>331</v>
      </c>
      <c r="CH63" s="10" t="s">
        <v>331</v>
      </c>
      <c r="CI63" s="10" t="s">
        <v>331</v>
      </c>
      <c r="CJ63" s="10" t="s">
        <v>331</v>
      </c>
      <c r="CK63" s="10" t="s">
        <v>331</v>
      </c>
      <c r="CL63" s="10" t="s">
        <v>331</v>
      </c>
      <c r="CM63" s="10" t="s">
        <v>331</v>
      </c>
      <c r="CN63" s="10" t="s">
        <v>331</v>
      </c>
      <c r="CO63" s="10" t="s">
        <v>331</v>
      </c>
      <c r="CP63" s="10" t="s">
        <v>331</v>
      </c>
      <c r="CQ63" s="10">
        <v>-291</v>
      </c>
      <c r="CR63" s="12">
        <f t="shared" si="0"/>
        <v>0</v>
      </c>
    </row>
    <row r="64" spans="1:96" x14ac:dyDescent="0.4">
      <c r="A64" t="s">
        <v>203</v>
      </c>
      <c r="B64" t="s">
        <v>6</v>
      </c>
      <c r="C64" s="10" t="s">
        <v>331</v>
      </c>
      <c r="D64" s="10" t="s">
        <v>331</v>
      </c>
      <c r="E64" s="10" t="s">
        <v>331</v>
      </c>
      <c r="F64" s="10" t="s">
        <v>331</v>
      </c>
      <c r="G64" s="10" t="s">
        <v>331</v>
      </c>
      <c r="H64" s="10" t="s">
        <v>331</v>
      </c>
      <c r="I64" s="10" t="s">
        <v>331</v>
      </c>
      <c r="J64" s="10" t="s">
        <v>331</v>
      </c>
      <c r="K64" s="10" t="s">
        <v>331</v>
      </c>
      <c r="L64" s="10" t="s">
        <v>331</v>
      </c>
      <c r="M64" s="10" t="s">
        <v>331</v>
      </c>
      <c r="N64" s="10" t="s">
        <v>331</v>
      </c>
      <c r="O64" s="10" t="s">
        <v>331</v>
      </c>
      <c r="P64" s="10" t="s">
        <v>331</v>
      </c>
      <c r="Q64" s="10" t="s">
        <v>331</v>
      </c>
      <c r="R64" s="10" t="s">
        <v>331</v>
      </c>
      <c r="S64" s="10" t="s">
        <v>331</v>
      </c>
      <c r="T64" s="10" t="s">
        <v>331</v>
      </c>
      <c r="U64" s="10" t="s">
        <v>331</v>
      </c>
      <c r="V64" s="10" t="s">
        <v>331</v>
      </c>
      <c r="W64" s="10" t="s">
        <v>331</v>
      </c>
      <c r="X64" s="10" t="s">
        <v>331</v>
      </c>
      <c r="Y64" s="10" t="s">
        <v>331</v>
      </c>
      <c r="Z64" s="10" t="s">
        <v>331</v>
      </c>
      <c r="AA64" s="10" t="s">
        <v>331</v>
      </c>
      <c r="AB64" s="10" t="s">
        <v>331</v>
      </c>
      <c r="AC64" s="10" t="s">
        <v>331</v>
      </c>
      <c r="AD64" s="10" t="s">
        <v>331</v>
      </c>
      <c r="AE64" s="10" t="s">
        <v>331</v>
      </c>
      <c r="AF64" s="10" t="s">
        <v>331</v>
      </c>
      <c r="AG64" s="10" t="s">
        <v>331</v>
      </c>
      <c r="AH64" s="10" t="s">
        <v>331</v>
      </c>
      <c r="AI64" s="10" t="s">
        <v>331</v>
      </c>
      <c r="AJ64" s="10" t="s">
        <v>331</v>
      </c>
      <c r="AK64" s="10" t="s">
        <v>331</v>
      </c>
      <c r="AL64" s="10" t="s">
        <v>331</v>
      </c>
      <c r="AM64" s="10" t="s">
        <v>331</v>
      </c>
      <c r="AN64" s="10" t="s">
        <v>331</v>
      </c>
      <c r="AO64" s="10" t="s">
        <v>331</v>
      </c>
      <c r="AP64" s="10" t="s">
        <v>331</v>
      </c>
      <c r="AQ64" s="10" t="s">
        <v>331</v>
      </c>
      <c r="AR64" s="10" t="s">
        <v>331</v>
      </c>
      <c r="AS64" s="10" t="s">
        <v>331</v>
      </c>
      <c r="AT64" s="10" t="s">
        <v>331</v>
      </c>
      <c r="AU64" s="10" t="s">
        <v>331</v>
      </c>
      <c r="AV64" s="10" t="s">
        <v>331</v>
      </c>
      <c r="AW64" s="10" t="s">
        <v>331</v>
      </c>
      <c r="AX64" s="10" t="s">
        <v>331</v>
      </c>
      <c r="AY64" s="10" t="s">
        <v>331</v>
      </c>
      <c r="AZ64" s="10" t="s">
        <v>331</v>
      </c>
      <c r="BA64" s="10" t="s">
        <v>331</v>
      </c>
      <c r="BB64" s="10" t="s">
        <v>331</v>
      </c>
      <c r="BC64" s="10" t="s">
        <v>331</v>
      </c>
      <c r="BD64" s="10" t="s">
        <v>331</v>
      </c>
      <c r="BE64" s="10" t="s">
        <v>331</v>
      </c>
      <c r="BF64" s="10" t="s">
        <v>331</v>
      </c>
      <c r="BG64" s="10">
        <v>22</v>
      </c>
      <c r="BH64" s="10" t="s">
        <v>331</v>
      </c>
      <c r="BI64" s="10" t="s">
        <v>331</v>
      </c>
      <c r="BJ64" s="10" t="s">
        <v>331</v>
      </c>
      <c r="BK64" s="10" t="s">
        <v>331</v>
      </c>
      <c r="BL64" s="10" t="s">
        <v>331</v>
      </c>
      <c r="BM64" s="10" t="s">
        <v>331</v>
      </c>
      <c r="BN64" s="10" t="s">
        <v>331</v>
      </c>
      <c r="BO64" s="10" t="s">
        <v>331</v>
      </c>
      <c r="BP64" s="10" t="s">
        <v>331</v>
      </c>
      <c r="BQ64" s="10" t="s">
        <v>331</v>
      </c>
      <c r="BR64" s="10" t="s">
        <v>331</v>
      </c>
      <c r="BS64" s="10" t="s">
        <v>331</v>
      </c>
      <c r="BT64" s="10">
        <v>809</v>
      </c>
      <c r="BU64" s="10" t="s">
        <v>331</v>
      </c>
      <c r="BV64" s="10">
        <v>831</v>
      </c>
      <c r="BW64" s="10">
        <v>830</v>
      </c>
      <c r="BX64" s="10" t="s">
        <v>331</v>
      </c>
      <c r="BY64" s="10" t="s">
        <v>331</v>
      </c>
      <c r="BZ64" s="10" t="s">
        <v>331</v>
      </c>
      <c r="CA64" s="10" t="s">
        <v>331</v>
      </c>
      <c r="CB64" s="10" t="s">
        <v>331</v>
      </c>
      <c r="CC64" s="10" t="s">
        <v>331</v>
      </c>
      <c r="CD64" s="11">
        <v>-1661</v>
      </c>
      <c r="CE64" s="10" t="s">
        <v>331</v>
      </c>
      <c r="CF64" s="10" t="s">
        <v>331</v>
      </c>
      <c r="CG64" s="10" t="s">
        <v>331</v>
      </c>
      <c r="CH64" s="10" t="s">
        <v>331</v>
      </c>
      <c r="CI64" s="10" t="s">
        <v>331</v>
      </c>
      <c r="CJ64" s="10" t="s">
        <v>331</v>
      </c>
      <c r="CK64" s="10" t="s">
        <v>331</v>
      </c>
      <c r="CL64" s="10" t="s">
        <v>331</v>
      </c>
      <c r="CM64" s="10" t="s">
        <v>331</v>
      </c>
      <c r="CN64" s="10" t="s">
        <v>331</v>
      </c>
      <c r="CO64" s="10" t="s">
        <v>331</v>
      </c>
      <c r="CP64" s="10" t="s">
        <v>331</v>
      </c>
      <c r="CQ64" s="10">
        <v>-831</v>
      </c>
      <c r="CR64" s="12">
        <f t="shared" si="0"/>
        <v>0</v>
      </c>
    </row>
    <row r="65" spans="1:96" x14ac:dyDescent="0.4">
      <c r="A65" t="s">
        <v>204</v>
      </c>
      <c r="B65" t="s">
        <v>294</v>
      </c>
      <c r="C65" s="10" t="s">
        <v>331</v>
      </c>
      <c r="D65" s="10" t="s">
        <v>331</v>
      </c>
      <c r="E65" s="10" t="s">
        <v>331</v>
      </c>
      <c r="F65" s="10" t="s">
        <v>331</v>
      </c>
      <c r="G65" s="10" t="s">
        <v>331</v>
      </c>
      <c r="H65" s="10" t="s">
        <v>331</v>
      </c>
      <c r="I65" s="10" t="s">
        <v>331</v>
      </c>
      <c r="J65" s="10" t="s">
        <v>331</v>
      </c>
      <c r="K65" s="10" t="s">
        <v>331</v>
      </c>
      <c r="L65" s="10" t="s">
        <v>331</v>
      </c>
      <c r="M65" s="10" t="s">
        <v>331</v>
      </c>
      <c r="N65" s="10" t="s">
        <v>331</v>
      </c>
      <c r="O65" s="10" t="s">
        <v>331</v>
      </c>
      <c r="P65" s="10" t="s">
        <v>331</v>
      </c>
      <c r="Q65" s="10" t="s">
        <v>331</v>
      </c>
      <c r="R65" s="10" t="s">
        <v>331</v>
      </c>
      <c r="S65" s="10" t="s">
        <v>331</v>
      </c>
      <c r="T65" s="10" t="s">
        <v>331</v>
      </c>
      <c r="U65" s="10" t="s">
        <v>331</v>
      </c>
      <c r="V65" s="10" t="s">
        <v>331</v>
      </c>
      <c r="W65" s="10" t="s">
        <v>331</v>
      </c>
      <c r="X65" s="10" t="s">
        <v>331</v>
      </c>
      <c r="Y65" s="10" t="s">
        <v>331</v>
      </c>
      <c r="Z65" s="10" t="s">
        <v>331</v>
      </c>
      <c r="AA65" s="10" t="s">
        <v>331</v>
      </c>
      <c r="AB65" s="10" t="s">
        <v>331</v>
      </c>
      <c r="AC65" s="10" t="s">
        <v>331</v>
      </c>
      <c r="AD65" s="10" t="s">
        <v>331</v>
      </c>
      <c r="AE65" s="10" t="s">
        <v>331</v>
      </c>
      <c r="AF65" s="10" t="s">
        <v>331</v>
      </c>
      <c r="AG65" s="10" t="s">
        <v>331</v>
      </c>
      <c r="AH65" s="10" t="s">
        <v>331</v>
      </c>
      <c r="AI65" s="10" t="s">
        <v>331</v>
      </c>
      <c r="AJ65" s="10" t="s">
        <v>331</v>
      </c>
      <c r="AK65" s="10" t="s">
        <v>331</v>
      </c>
      <c r="AL65" s="10" t="s">
        <v>331</v>
      </c>
      <c r="AM65" s="10" t="s">
        <v>331</v>
      </c>
      <c r="AN65" s="10" t="s">
        <v>331</v>
      </c>
      <c r="AO65" s="10" t="s">
        <v>331</v>
      </c>
      <c r="AP65" s="10" t="s">
        <v>331</v>
      </c>
      <c r="AQ65" s="10" t="s">
        <v>331</v>
      </c>
      <c r="AR65" s="10" t="s">
        <v>331</v>
      </c>
      <c r="AS65" s="10" t="s">
        <v>331</v>
      </c>
      <c r="AT65" s="10" t="s">
        <v>331</v>
      </c>
      <c r="AU65" s="10" t="s">
        <v>331</v>
      </c>
      <c r="AV65" s="10" t="s">
        <v>331</v>
      </c>
      <c r="AW65" s="10" t="s">
        <v>331</v>
      </c>
      <c r="AX65" s="10" t="s">
        <v>331</v>
      </c>
      <c r="AY65" s="10" t="s">
        <v>331</v>
      </c>
      <c r="AZ65" s="10" t="s">
        <v>331</v>
      </c>
      <c r="BA65" s="10" t="s">
        <v>331</v>
      </c>
      <c r="BB65" s="10" t="s">
        <v>331</v>
      </c>
      <c r="BC65" s="10" t="s">
        <v>331</v>
      </c>
      <c r="BD65" s="10" t="s">
        <v>331</v>
      </c>
      <c r="BE65" s="10" t="s">
        <v>331</v>
      </c>
      <c r="BF65" s="10" t="s">
        <v>331</v>
      </c>
      <c r="BG65" s="10" t="s">
        <v>331</v>
      </c>
      <c r="BH65" s="10" t="s">
        <v>331</v>
      </c>
      <c r="BI65" s="10" t="s">
        <v>331</v>
      </c>
      <c r="BJ65" s="10" t="s">
        <v>331</v>
      </c>
      <c r="BK65" s="10" t="s">
        <v>331</v>
      </c>
      <c r="BL65" s="10" t="s">
        <v>331</v>
      </c>
      <c r="BM65" s="10" t="s">
        <v>331</v>
      </c>
      <c r="BN65" s="10" t="s">
        <v>331</v>
      </c>
      <c r="BO65" s="10" t="s">
        <v>331</v>
      </c>
      <c r="BP65" s="10" t="s">
        <v>331</v>
      </c>
      <c r="BQ65" s="10" t="s">
        <v>331</v>
      </c>
      <c r="BR65" s="10" t="s">
        <v>331</v>
      </c>
      <c r="BS65" s="10" t="s">
        <v>331</v>
      </c>
      <c r="BT65" s="10" t="s">
        <v>331</v>
      </c>
      <c r="BU65" s="10" t="s">
        <v>331</v>
      </c>
      <c r="BV65" s="10" t="s">
        <v>331</v>
      </c>
      <c r="BW65" s="10" t="s">
        <v>331</v>
      </c>
      <c r="BX65" s="10" t="s">
        <v>331</v>
      </c>
      <c r="BY65" s="10" t="s">
        <v>331</v>
      </c>
      <c r="BZ65" s="10" t="s">
        <v>331</v>
      </c>
      <c r="CA65" s="10" t="s">
        <v>331</v>
      </c>
      <c r="CB65" s="10" t="s">
        <v>331</v>
      </c>
      <c r="CC65" s="10" t="s">
        <v>331</v>
      </c>
      <c r="CD65" s="11" t="s">
        <v>331</v>
      </c>
      <c r="CE65" s="10" t="s">
        <v>331</v>
      </c>
      <c r="CF65" s="10" t="s">
        <v>331</v>
      </c>
      <c r="CG65" s="10" t="s">
        <v>331</v>
      </c>
      <c r="CH65" s="10" t="s">
        <v>331</v>
      </c>
      <c r="CI65" s="10" t="s">
        <v>331</v>
      </c>
      <c r="CJ65" s="10" t="s">
        <v>331</v>
      </c>
      <c r="CK65" s="10" t="s">
        <v>331</v>
      </c>
      <c r="CL65" s="10" t="s">
        <v>331</v>
      </c>
      <c r="CM65" s="10" t="s">
        <v>331</v>
      </c>
      <c r="CN65" s="10" t="s">
        <v>331</v>
      </c>
      <c r="CO65" s="10" t="s">
        <v>331</v>
      </c>
      <c r="CP65" s="10" t="s">
        <v>331</v>
      </c>
      <c r="CQ65" s="10" t="s">
        <v>331</v>
      </c>
      <c r="CR65" s="12">
        <f t="shared" si="0"/>
        <v>0</v>
      </c>
    </row>
    <row r="66" spans="1:96" x14ac:dyDescent="0.4">
      <c r="A66" t="s">
        <v>205</v>
      </c>
      <c r="B66" t="s">
        <v>295</v>
      </c>
      <c r="C66" s="10" t="s">
        <v>331</v>
      </c>
      <c r="D66" s="10" t="s">
        <v>331</v>
      </c>
      <c r="E66" s="10" t="s">
        <v>331</v>
      </c>
      <c r="F66" s="10" t="s">
        <v>331</v>
      </c>
      <c r="G66" s="10" t="s">
        <v>331</v>
      </c>
      <c r="H66" s="10" t="s">
        <v>331</v>
      </c>
      <c r="I66" s="10" t="s">
        <v>331</v>
      </c>
      <c r="J66" s="10" t="s">
        <v>331</v>
      </c>
      <c r="K66" s="10" t="s">
        <v>331</v>
      </c>
      <c r="L66" s="10" t="s">
        <v>331</v>
      </c>
      <c r="M66" s="10" t="s">
        <v>331</v>
      </c>
      <c r="N66" s="10" t="s">
        <v>331</v>
      </c>
      <c r="O66" s="10" t="s">
        <v>331</v>
      </c>
      <c r="P66" s="10" t="s">
        <v>331</v>
      </c>
      <c r="Q66" s="10" t="s">
        <v>331</v>
      </c>
      <c r="R66" s="10" t="s">
        <v>331</v>
      </c>
      <c r="S66" s="10" t="s">
        <v>331</v>
      </c>
      <c r="T66" s="10" t="s">
        <v>331</v>
      </c>
      <c r="U66" s="10" t="s">
        <v>331</v>
      </c>
      <c r="V66" s="10" t="s">
        <v>331</v>
      </c>
      <c r="W66" s="10" t="s">
        <v>331</v>
      </c>
      <c r="X66" s="10" t="s">
        <v>331</v>
      </c>
      <c r="Y66" s="10" t="s">
        <v>331</v>
      </c>
      <c r="Z66" s="10" t="s">
        <v>331</v>
      </c>
      <c r="AA66" s="10" t="s">
        <v>331</v>
      </c>
      <c r="AB66" s="10" t="s">
        <v>331</v>
      </c>
      <c r="AC66" s="10" t="s">
        <v>331</v>
      </c>
      <c r="AD66" s="10" t="s">
        <v>331</v>
      </c>
      <c r="AE66" s="10" t="s">
        <v>331</v>
      </c>
      <c r="AF66" s="10" t="s">
        <v>331</v>
      </c>
      <c r="AG66" s="10" t="s">
        <v>331</v>
      </c>
      <c r="AH66" s="10" t="s">
        <v>331</v>
      </c>
      <c r="AI66" s="10" t="s">
        <v>331</v>
      </c>
      <c r="AJ66" s="10" t="s">
        <v>331</v>
      </c>
      <c r="AK66" s="10" t="s">
        <v>331</v>
      </c>
      <c r="AL66" s="10" t="s">
        <v>331</v>
      </c>
      <c r="AM66" s="10" t="s">
        <v>331</v>
      </c>
      <c r="AN66" s="10" t="s">
        <v>331</v>
      </c>
      <c r="AO66" s="10" t="s">
        <v>331</v>
      </c>
      <c r="AP66" s="10" t="s">
        <v>331</v>
      </c>
      <c r="AQ66" s="10" t="s">
        <v>331</v>
      </c>
      <c r="AR66" s="10" t="s">
        <v>331</v>
      </c>
      <c r="AS66" s="10" t="s">
        <v>331</v>
      </c>
      <c r="AT66" s="10" t="s">
        <v>331</v>
      </c>
      <c r="AU66" s="10" t="s">
        <v>331</v>
      </c>
      <c r="AV66" s="10" t="s">
        <v>331</v>
      </c>
      <c r="AW66" s="10" t="s">
        <v>331</v>
      </c>
      <c r="AX66" s="10" t="s">
        <v>331</v>
      </c>
      <c r="AY66" s="10" t="s">
        <v>331</v>
      </c>
      <c r="AZ66" s="10" t="s">
        <v>331</v>
      </c>
      <c r="BA66" s="10" t="s">
        <v>331</v>
      </c>
      <c r="BB66" s="10" t="s">
        <v>331</v>
      </c>
      <c r="BC66" s="10" t="s">
        <v>331</v>
      </c>
      <c r="BD66" s="10" t="s">
        <v>331</v>
      </c>
      <c r="BE66" s="10" t="s">
        <v>331</v>
      </c>
      <c r="BF66" s="10" t="s">
        <v>331</v>
      </c>
      <c r="BG66" s="10" t="s">
        <v>331</v>
      </c>
      <c r="BH66" s="10" t="s">
        <v>331</v>
      </c>
      <c r="BI66" s="10" t="s">
        <v>331</v>
      </c>
      <c r="BJ66" s="10" t="s">
        <v>331</v>
      </c>
      <c r="BK66" s="10" t="s">
        <v>331</v>
      </c>
      <c r="BL66" s="10" t="s">
        <v>331</v>
      </c>
      <c r="BM66" s="10" t="s">
        <v>331</v>
      </c>
      <c r="BN66" s="10" t="s">
        <v>331</v>
      </c>
      <c r="BO66" s="10" t="s">
        <v>331</v>
      </c>
      <c r="BP66" s="10" t="s">
        <v>331</v>
      </c>
      <c r="BQ66" s="10" t="s">
        <v>331</v>
      </c>
      <c r="BR66" s="10" t="s">
        <v>331</v>
      </c>
      <c r="BS66" s="10" t="s">
        <v>331</v>
      </c>
      <c r="BT66" s="10" t="s">
        <v>331</v>
      </c>
      <c r="BU66" s="10" t="s">
        <v>331</v>
      </c>
      <c r="BV66" s="10" t="s">
        <v>331</v>
      </c>
      <c r="BW66" s="10">
        <v>5506</v>
      </c>
      <c r="BX66" s="10" t="s">
        <v>331</v>
      </c>
      <c r="BY66" s="10" t="s">
        <v>331</v>
      </c>
      <c r="BZ66" s="10" t="s">
        <v>331</v>
      </c>
      <c r="CA66" s="10" t="s">
        <v>331</v>
      </c>
      <c r="CB66" s="10" t="s">
        <v>331</v>
      </c>
      <c r="CC66" s="10" t="s">
        <v>331</v>
      </c>
      <c r="CD66" s="11">
        <v>-5506</v>
      </c>
      <c r="CE66" s="10" t="s">
        <v>331</v>
      </c>
      <c r="CF66" s="10" t="s">
        <v>331</v>
      </c>
      <c r="CG66" s="10" t="s">
        <v>331</v>
      </c>
      <c r="CH66" s="10" t="s">
        <v>331</v>
      </c>
      <c r="CI66" s="10" t="s">
        <v>331</v>
      </c>
      <c r="CJ66" s="10" t="s">
        <v>331</v>
      </c>
      <c r="CK66" s="10" t="s">
        <v>331</v>
      </c>
      <c r="CL66" s="10" t="s">
        <v>331</v>
      </c>
      <c r="CM66" s="10" t="s">
        <v>331</v>
      </c>
      <c r="CN66" s="10" t="s">
        <v>331</v>
      </c>
      <c r="CO66" s="10" t="s">
        <v>331</v>
      </c>
      <c r="CP66" s="10" t="s">
        <v>331</v>
      </c>
      <c r="CQ66" s="10">
        <v>0</v>
      </c>
      <c r="CR66" s="12">
        <f t="shared" si="0"/>
        <v>0</v>
      </c>
    </row>
    <row r="67" spans="1:96" x14ac:dyDescent="0.4">
      <c r="A67" t="s">
        <v>206</v>
      </c>
      <c r="B67" t="s">
        <v>296</v>
      </c>
      <c r="C67" s="10" t="s">
        <v>331</v>
      </c>
      <c r="D67" s="10" t="s">
        <v>331</v>
      </c>
      <c r="E67" s="10" t="s">
        <v>331</v>
      </c>
      <c r="F67" s="10" t="s">
        <v>331</v>
      </c>
      <c r="G67" s="10" t="s">
        <v>331</v>
      </c>
      <c r="H67" s="10" t="s">
        <v>331</v>
      </c>
      <c r="I67" s="10" t="s">
        <v>331</v>
      </c>
      <c r="J67" s="10" t="s">
        <v>331</v>
      </c>
      <c r="K67" s="10" t="s">
        <v>331</v>
      </c>
      <c r="L67" s="10" t="s">
        <v>331</v>
      </c>
      <c r="M67" s="10" t="s">
        <v>331</v>
      </c>
      <c r="N67" s="10" t="s">
        <v>331</v>
      </c>
      <c r="O67" s="10" t="s">
        <v>331</v>
      </c>
      <c r="P67" s="10" t="s">
        <v>331</v>
      </c>
      <c r="Q67" s="10" t="s">
        <v>331</v>
      </c>
      <c r="R67" s="10" t="s">
        <v>331</v>
      </c>
      <c r="S67" s="10" t="s">
        <v>331</v>
      </c>
      <c r="T67" s="10" t="s">
        <v>331</v>
      </c>
      <c r="U67" s="10" t="s">
        <v>331</v>
      </c>
      <c r="V67" s="10" t="s">
        <v>331</v>
      </c>
      <c r="W67" s="10" t="s">
        <v>331</v>
      </c>
      <c r="X67" s="10" t="s">
        <v>331</v>
      </c>
      <c r="Y67" s="10" t="s">
        <v>331</v>
      </c>
      <c r="Z67" s="10" t="s">
        <v>331</v>
      </c>
      <c r="AA67" s="10" t="s">
        <v>331</v>
      </c>
      <c r="AB67" s="10" t="s">
        <v>331</v>
      </c>
      <c r="AC67" s="10" t="s">
        <v>331</v>
      </c>
      <c r="AD67" s="10" t="s">
        <v>331</v>
      </c>
      <c r="AE67" s="10" t="s">
        <v>331</v>
      </c>
      <c r="AF67" s="10" t="s">
        <v>331</v>
      </c>
      <c r="AG67" s="10" t="s">
        <v>331</v>
      </c>
      <c r="AH67" s="10" t="s">
        <v>331</v>
      </c>
      <c r="AI67" s="10" t="s">
        <v>331</v>
      </c>
      <c r="AJ67" s="10" t="s">
        <v>331</v>
      </c>
      <c r="AK67" s="10" t="s">
        <v>331</v>
      </c>
      <c r="AL67" s="10" t="s">
        <v>331</v>
      </c>
      <c r="AM67" s="10" t="s">
        <v>331</v>
      </c>
      <c r="AN67" s="10" t="s">
        <v>331</v>
      </c>
      <c r="AO67" s="10" t="s">
        <v>331</v>
      </c>
      <c r="AP67" s="10" t="s">
        <v>331</v>
      </c>
      <c r="AQ67" s="10" t="s">
        <v>331</v>
      </c>
      <c r="AR67" s="10" t="s">
        <v>331</v>
      </c>
      <c r="AS67" s="10" t="s">
        <v>331</v>
      </c>
      <c r="AT67" s="10" t="s">
        <v>331</v>
      </c>
      <c r="AU67" s="10" t="s">
        <v>331</v>
      </c>
      <c r="AV67" s="10" t="s">
        <v>331</v>
      </c>
      <c r="AW67" s="10" t="s">
        <v>331</v>
      </c>
      <c r="AX67" s="10" t="s">
        <v>331</v>
      </c>
      <c r="AY67" s="10" t="s">
        <v>331</v>
      </c>
      <c r="AZ67" s="10" t="s">
        <v>331</v>
      </c>
      <c r="BA67" s="10" t="s">
        <v>331</v>
      </c>
      <c r="BB67" s="10" t="s">
        <v>331</v>
      </c>
      <c r="BC67" s="10" t="s">
        <v>331</v>
      </c>
      <c r="BD67" s="10" t="s">
        <v>331</v>
      </c>
      <c r="BE67" s="10" t="s">
        <v>331</v>
      </c>
      <c r="BF67" s="10" t="s">
        <v>331</v>
      </c>
      <c r="BG67" s="10" t="s">
        <v>331</v>
      </c>
      <c r="BH67" s="10" t="s">
        <v>331</v>
      </c>
      <c r="BI67" s="10" t="s">
        <v>331</v>
      </c>
      <c r="BJ67" s="10" t="s">
        <v>331</v>
      </c>
      <c r="BK67" s="10" t="s">
        <v>331</v>
      </c>
      <c r="BL67" s="10" t="s">
        <v>331</v>
      </c>
      <c r="BM67" s="10" t="s">
        <v>331</v>
      </c>
      <c r="BN67" s="10" t="s">
        <v>331</v>
      </c>
      <c r="BO67" s="10" t="s">
        <v>331</v>
      </c>
      <c r="BP67" s="10" t="s">
        <v>331</v>
      </c>
      <c r="BQ67" s="10" t="s">
        <v>331</v>
      </c>
      <c r="BR67" s="10" t="s">
        <v>331</v>
      </c>
      <c r="BS67" s="10" t="s">
        <v>331</v>
      </c>
      <c r="BT67" s="10" t="s">
        <v>331</v>
      </c>
      <c r="BU67" s="10" t="s">
        <v>331</v>
      </c>
      <c r="BV67" s="10" t="s">
        <v>331</v>
      </c>
      <c r="BW67" s="10" t="s">
        <v>331</v>
      </c>
      <c r="BX67" s="10" t="s">
        <v>331</v>
      </c>
      <c r="BY67" s="10" t="s">
        <v>331</v>
      </c>
      <c r="BZ67" s="10" t="s">
        <v>331</v>
      </c>
      <c r="CA67" s="10" t="s">
        <v>331</v>
      </c>
      <c r="CB67" s="10" t="s">
        <v>331</v>
      </c>
      <c r="CC67" s="10" t="s">
        <v>331</v>
      </c>
      <c r="CD67" s="11" t="s">
        <v>331</v>
      </c>
      <c r="CE67" s="10" t="s">
        <v>331</v>
      </c>
      <c r="CF67" s="10" t="s">
        <v>331</v>
      </c>
      <c r="CG67" s="10" t="s">
        <v>331</v>
      </c>
      <c r="CH67" s="10" t="s">
        <v>331</v>
      </c>
      <c r="CI67" s="10" t="s">
        <v>331</v>
      </c>
      <c r="CJ67" s="10" t="s">
        <v>331</v>
      </c>
      <c r="CK67" s="10" t="s">
        <v>331</v>
      </c>
      <c r="CL67" s="10" t="s">
        <v>331</v>
      </c>
      <c r="CM67" s="10" t="s">
        <v>331</v>
      </c>
      <c r="CN67" s="10" t="s">
        <v>331</v>
      </c>
      <c r="CO67" s="10" t="s">
        <v>331</v>
      </c>
      <c r="CP67" s="10" t="s">
        <v>331</v>
      </c>
      <c r="CQ67" s="10" t="s">
        <v>331</v>
      </c>
      <c r="CR67" s="12">
        <f t="shared" si="0"/>
        <v>0</v>
      </c>
    </row>
    <row r="68" spans="1:96" x14ac:dyDescent="0.4">
      <c r="A68" t="s">
        <v>207</v>
      </c>
      <c r="B68" t="s">
        <v>297</v>
      </c>
      <c r="C68" s="10" t="s">
        <v>331</v>
      </c>
      <c r="D68" s="10" t="s">
        <v>331</v>
      </c>
      <c r="E68" s="10" t="s">
        <v>331</v>
      </c>
      <c r="F68" s="10" t="s">
        <v>331</v>
      </c>
      <c r="G68" s="10" t="s">
        <v>331</v>
      </c>
      <c r="H68" s="10" t="s">
        <v>331</v>
      </c>
      <c r="I68" s="10" t="s">
        <v>331</v>
      </c>
      <c r="J68" s="10" t="s">
        <v>331</v>
      </c>
      <c r="K68" s="10" t="s">
        <v>331</v>
      </c>
      <c r="L68" s="10" t="s">
        <v>331</v>
      </c>
      <c r="M68" s="10" t="s">
        <v>331</v>
      </c>
      <c r="N68" s="10" t="s">
        <v>331</v>
      </c>
      <c r="O68" s="10" t="s">
        <v>331</v>
      </c>
      <c r="P68" s="10" t="s">
        <v>331</v>
      </c>
      <c r="Q68" s="10" t="s">
        <v>331</v>
      </c>
      <c r="R68" s="10" t="s">
        <v>331</v>
      </c>
      <c r="S68" s="10" t="s">
        <v>331</v>
      </c>
      <c r="T68" s="10" t="s">
        <v>331</v>
      </c>
      <c r="U68" s="10" t="s">
        <v>331</v>
      </c>
      <c r="V68" s="10" t="s">
        <v>331</v>
      </c>
      <c r="W68" s="10" t="s">
        <v>331</v>
      </c>
      <c r="X68" s="10" t="s">
        <v>331</v>
      </c>
      <c r="Y68" s="10" t="s">
        <v>331</v>
      </c>
      <c r="Z68" s="10" t="s">
        <v>331</v>
      </c>
      <c r="AA68" s="10" t="s">
        <v>331</v>
      </c>
      <c r="AB68" s="10" t="s">
        <v>331</v>
      </c>
      <c r="AC68" s="10" t="s">
        <v>331</v>
      </c>
      <c r="AD68" s="10" t="s">
        <v>331</v>
      </c>
      <c r="AE68" s="10" t="s">
        <v>331</v>
      </c>
      <c r="AF68" s="10" t="s">
        <v>331</v>
      </c>
      <c r="AG68" s="10" t="s">
        <v>331</v>
      </c>
      <c r="AH68" s="10" t="s">
        <v>331</v>
      </c>
      <c r="AI68" s="10" t="s">
        <v>331</v>
      </c>
      <c r="AJ68" s="10" t="s">
        <v>331</v>
      </c>
      <c r="AK68" s="10" t="s">
        <v>331</v>
      </c>
      <c r="AL68" s="10" t="s">
        <v>331</v>
      </c>
      <c r="AM68" s="10" t="s">
        <v>331</v>
      </c>
      <c r="AN68" s="10" t="s">
        <v>331</v>
      </c>
      <c r="AO68" s="10" t="s">
        <v>331</v>
      </c>
      <c r="AP68" s="10" t="s">
        <v>331</v>
      </c>
      <c r="AQ68" s="10" t="s">
        <v>331</v>
      </c>
      <c r="AR68" s="10" t="s">
        <v>331</v>
      </c>
      <c r="AS68" s="10" t="s">
        <v>331</v>
      </c>
      <c r="AT68" s="10" t="s">
        <v>331</v>
      </c>
      <c r="AU68" s="10" t="s">
        <v>331</v>
      </c>
      <c r="AV68" s="10" t="s">
        <v>331</v>
      </c>
      <c r="AW68" s="10" t="s">
        <v>331</v>
      </c>
      <c r="AX68" s="10" t="s">
        <v>331</v>
      </c>
      <c r="AY68" s="10" t="s">
        <v>331</v>
      </c>
      <c r="AZ68" s="10" t="s">
        <v>331</v>
      </c>
      <c r="BA68" s="10" t="s">
        <v>331</v>
      </c>
      <c r="BB68" s="10" t="s">
        <v>331</v>
      </c>
      <c r="BC68" s="10" t="s">
        <v>331</v>
      </c>
      <c r="BD68" s="10" t="s">
        <v>331</v>
      </c>
      <c r="BE68" s="10" t="s">
        <v>331</v>
      </c>
      <c r="BF68" s="10" t="s">
        <v>331</v>
      </c>
      <c r="BG68" s="10" t="s">
        <v>331</v>
      </c>
      <c r="BH68" s="10" t="s">
        <v>331</v>
      </c>
      <c r="BI68" s="10" t="s">
        <v>331</v>
      </c>
      <c r="BJ68" s="10" t="s">
        <v>331</v>
      </c>
      <c r="BK68" s="10" t="s">
        <v>331</v>
      </c>
      <c r="BL68" s="10" t="s">
        <v>331</v>
      </c>
      <c r="BM68" s="10" t="s">
        <v>331</v>
      </c>
      <c r="BN68" s="10" t="s">
        <v>331</v>
      </c>
      <c r="BO68" s="10" t="s">
        <v>331</v>
      </c>
      <c r="BP68" s="10" t="s">
        <v>331</v>
      </c>
      <c r="BQ68" s="10" t="s">
        <v>331</v>
      </c>
      <c r="BR68" s="10" t="s">
        <v>331</v>
      </c>
      <c r="BS68" s="10" t="s">
        <v>331</v>
      </c>
      <c r="BT68" s="10" t="s">
        <v>331</v>
      </c>
      <c r="BU68" s="10" t="s">
        <v>331</v>
      </c>
      <c r="BV68" s="10" t="s">
        <v>331</v>
      </c>
      <c r="BW68" s="10" t="s">
        <v>331</v>
      </c>
      <c r="BX68" s="10" t="s">
        <v>331</v>
      </c>
      <c r="BY68" s="10" t="s">
        <v>331</v>
      </c>
      <c r="BZ68" s="10" t="s">
        <v>331</v>
      </c>
      <c r="CA68" s="10" t="s">
        <v>331</v>
      </c>
      <c r="CB68" s="10" t="s">
        <v>331</v>
      </c>
      <c r="CC68" s="10" t="s">
        <v>331</v>
      </c>
      <c r="CD68" s="11" t="s">
        <v>331</v>
      </c>
      <c r="CE68" s="10" t="s">
        <v>331</v>
      </c>
      <c r="CF68" s="10" t="s">
        <v>331</v>
      </c>
      <c r="CG68" s="10" t="s">
        <v>331</v>
      </c>
      <c r="CH68" s="10" t="s">
        <v>331</v>
      </c>
      <c r="CI68" s="10" t="s">
        <v>331</v>
      </c>
      <c r="CJ68" s="10" t="s">
        <v>331</v>
      </c>
      <c r="CK68" s="10" t="s">
        <v>331</v>
      </c>
      <c r="CL68" s="10" t="s">
        <v>331</v>
      </c>
      <c r="CM68" s="10" t="s">
        <v>331</v>
      </c>
      <c r="CN68" s="10" t="s">
        <v>331</v>
      </c>
      <c r="CO68" s="10" t="s">
        <v>331</v>
      </c>
      <c r="CP68" s="10" t="s">
        <v>331</v>
      </c>
      <c r="CQ68" s="10" t="s">
        <v>331</v>
      </c>
      <c r="CR68" s="12">
        <f t="shared" si="0"/>
        <v>0</v>
      </c>
    </row>
    <row r="69" spans="1:96" x14ac:dyDescent="0.4">
      <c r="A69" t="s">
        <v>208</v>
      </c>
      <c r="B69" t="s">
        <v>298</v>
      </c>
      <c r="C69" s="10">
        <v>1</v>
      </c>
      <c r="D69" s="10" t="s">
        <v>331</v>
      </c>
      <c r="E69" s="10" t="s">
        <v>331</v>
      </c>
      <c r="F69" s="10" t="s">
        <v>331</v>
      </c>
      <c r="G69" s="10">
        <v>0</v>
      </c>
      <c r="H69" s="10">
        <v>1</v>
      </c>
      <c r="I69" s="10">
        <v>1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 t="s">
        <v>331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5</v>
      </c>
      <c r="AD69" s="10">
        <v>0</v>
      </c>
      <c r="AE69" s="10">
        <v>0</v>
      </c>
      <c r="AF69" s="10">
        <v>0</v>
      </c>
      <c r="AG69" s="10">
        <v>1</v>
      </c>
      <c r="AH69" s="10">
        <v>0</v>
      </c>
      <c r="AI69" s="10">
        <v>0</v>
      </c>
      <c r="AJ69" s="10" t="s">
        <v>331</v>
      </c>
      <c r="AK69" s="10">
        <v>0</v>
      </c>
      <c r="AL69" s="10" t="s">
        <v>331</v>
      </c>
      <c r="AM69" s="10" t="s">
        <v>331</v>
      </c>
      <c r="AN69" s="10">
        <v>0</v>
      </c>
      <c r="AO69" s="10">
        <v>0</v>
      </c>
      <c r="AP69" s="10">
        <v>1</v>
      </c>
      <c r="AQ69" s="10">
        <v>24</v>
      </c>
      <c r="AR69" s="10">
        <v>6</v>
      </c>
      <c r="AS69" s="10">
        <v>2</v>
      </c>
      <c r="AT69" s="10">
        <v>4</v>
      </c>
      <c r="AU69" s="10">
        <v>3</v>
      </c>
      <c r="AV69" s="10">
        <v>2</v>
      </c>
      <c r="AW69" s="10">
        <v>0</v>
      </c>
      <c r="AX69" s="10">
        <v>0</v>
      </c>
      <c r="AY69" s="10">
        <v>10</v>
      </c>
      <c r="AZ69" s="10">
        <v>1</v>
      </c>
      <c r="BA69" s="10">
        <v>2</v>
      </c>
      <c r="BB69" s="10">
        <v>2</v>
      </c>
      <c r="BC69" s="10">
        <v>7</v>
      </c>
      <c r="BD69" s="10">
        <v>0</v>
      </c>
      <c r="BE69" s="10">
        <v>9</v>
      </c>
      <c r="BF69" s="10">
        <v>0</v>
      </c>
      <c r="BG69" s="10">
        <v>13</v>
      </c>
      <c r="BH69" s="10">
        <v>4</v>
      </c>
      <c r="BI69" s="10">
        <v>0</v>
      </c>
      <c r="BJ69" s="10">
        <v>0</v>
      </c>
      <c r="BK69" s="10">
        <v>0</v>
      </c>
      <c r="BL69" s="10">
        <v>65</v>
      </c>
      <c r="BM69" s="10">
        <v>1</v>
      </c>
      <c r="BN69" s="10">
        <v>0</v>
      </c>
      <c r="BO69" s="10">
        <v>2</v>
      </c>
      <c r="BP69" s="10">
        <v>2</v>
      </c>
      <c r="BQ69" s="10" t="s">
        <v>331</v>
      </c>
      <c r="BR69" s="10" t="s">
        <v>331</v>
      </c>
      <c r="BS69" s="10">
        <v>0</v>
      </c>
      <c r="BT69" s="10">
        <v>5</v>
      </c>
      <c r="BU69" s="10">
        <v>0</v>
      </c>
      <c r="BV69" s="10">
        <v>180</v>
      </c>
      <c r="BW69" s="10">
        <v>574</v>
      </c>
      <c r="BX69" s="10" t="s">
        <v>331</v>
      </c>
      <c r="BY69" s="10" t="s">
        <v>331</v>
      </c>
      <c r="BZ69" s="10" t="s">
        <v>331</v>
      </c>
      <c r="CA69" s="10" t="s">
        <v>331</v>
      </c>
      <c r="CB69" s="10" t="s">
        <v>331</v>
      </c>
      <c r="CC69" s="10" t="s">
        <v>331</v>
      </c>
      <c r="CD69" s="11">
        <v>-754</v>
      </c>
      <c r="CE69" s="10" t="s">
        <v>331</v>
      </c>
      <c r="CF69" s="10" t="s">
        <v>331</v>
      </c>
      <c r="CG69" s="10" t="s">
        <v>331</v>
      </c>
      <c r="CH69" s="10" t="s">
        <v>331</v>
      </c>
      <c r="CI69" s="10" t="s">
        <v>331</v>
      </c>
      <c r="CJ69" s="10" t="s">
        <v>331</v>
      </c>
      <c r="CK69" s="10" t="s">
        <v>331</v>
      </c>
      <c r="CL69" s="10" t="s">
        <v>331</v>
      </c>
      <c r="CM69" s="10" t="s">
        <v>331</v>
      </c>
      <c r="CN69" s="10" t="s">
        <v>331</v>
      </c>
      <c r="CO69" s="10" t="s">
        <v>331</v>
      </c>
      <c r="CP69" s="10" t="s">
        <v>331</v>
      </c>
      <c r="CQ69" s="10">
        <v>-180</v>
      </c>
      <c r="CR69" s="12">
        <f t="shared" si="0"/>
        <v>-6</v>
      </c>
    </row>
    <row r="70" spans="1:96" x14ac:dyDescent="0.4">
      <c r="A70" t="s">
        <v>209</v>
      </c>
      <c r="B70" t="s">
        <v>299</v>
      </c>
      <c r="C70" s="10" t="s">
        <v>331</v>
      </c>
      <c r="D70" s="10" t="s">
        <v>331</v>
      </c>
      <c r="E70" s="10" t="s">
        <v>331</v>
      </c>
      <c r="F70" s="10" t="s">
        <v>331</v>
      </c>
      <c r="G70" s="10" t="s">
        <v>331</v>
      </c>
      <c r="H70" s="10" t="s">
        <v>331</v>
      </c>
      <c r="I70" s="10" t="s">
        <v>331</v>
      </c>
      <c r="J70" s="10" t="s">
        <v>331</v>
      </c>
      <c r="K70" s="10" t="s">
        <v>331</v>
      </c>
      <c r="L70" s="10" t="s">
        <v>331</v>
      </c>
      <c r="M70" s="10" t="s">
        <v>331</v>
      </c>
      <c r="N70" s="10" t="s">
        <v>331</v>
      </c>
      <c r="O70" s="10" t="s">
        <v>331</v>
      </c>
      <c r="P70" s="10" t="s">
        <v>331</v>
      </c>
      <c r="Q70" s="10" t="s">
        <v>331</v>
      </c>
      <c r="R70" s="10" t="s">
        <v>331</v>
      </c>
      <c r="S70" s="10" t="s">
        <v>331</v>
      </c>
      <c r="T70" s="10" t="s">
        <v>331</v>
      </c>
      <c r="U70" s="10" t="s">
        <v>331</v>
      </c>
      <c r="V70" s="10" t="s">
        <v>331</v>
      </c>
      <c r="W70" s="10" t="s">
        <v>331</v>
      </c>
      <c r="X70" s="10" t="s">
        <v>331</v>
      </c>
      <c r="Y70" s="10" t="s">
        <v>331</v>
      </c>
      <c r="Z70" s="10" t="s">
        <v>331</v>
      </c>
      <c r="AA70" s="10" t="s">
        <v>331</v>
      </c>
      <c r="AB70" s="10" t="s">
        <v>331</v>
      </c>
      <c r="AC70" s="10" t="s">
        <v>331</v>
      </c>
      <c r="AD70" s="10" t="s">
        <v>331</v>
      </c>
      <c r="AE70" s="10" t="s">
        <v>331</v>
      </c>
      <c r="AF70" s="10" t="s">
        <v>331</v>
      </c>
      <c r="AG70" s="10" t="s">
        <v>331</v>
      </c>
      <c r="AH70" s="10" t="s">
        <v>331</v>
      </c>
      <c r="AI70" s="10" t="s">
        <v>331</v>
      </c>
      <c r="AJ70" s="10" t="s">
        <v>331</v>
      </c>
      <c r="AK70" s="10" t="s">
        <v>331</v>
      </c>
      <c r="AL70" s="10" t="s">
        <v>331</v>
      </c>
      <c r="AM70" s="10" t="s">
        <v>331</v>
      </c>
      <c r="AN70" s="10" t="s">
        <v>331</v>
      </c>
      <c r="AO70" s="10" t="s">
        <v>331</v>
      </c>
      <c r="AP70" s="10" t="s">
        <v>331</v>
      </c>
      <c r="AQ70" s="10" t="s">
        <v>331</v>
      </c>
      <c r="AR70" s="10" t="s">
        <v>331</v>
      </c>
      <c r="AS70" s="10" t="s">
        <v>331</v>
      </c>
      <c r="AT70" s="10" t="s">
        <v>331</v>
      </c>
      <c r="AU70" s="10" t="s">
        <v>331</v>
      </c>
      <c r="AV70" s="10" t="s">
        <v>331</v>
      </c>
      <c r="AW70" s="10" t="s">
        <v>331</v>
      </c>
      <c r="AX70" s="10" t="s">
        <v>331</v>
      </c>
      <c r="AY70" s="10" t="s">
        <v>331</v>
      </c>
      <c r="AZ70" s="10" t="s">
        <v>331</v>
      </c>
      <c r="BA70" s="10" t="s">
        <v>331</v>
      </c>
      <c r="BB70" s="10" t="s">
        <v>331</v>
      </c>
      <c r="BC70" s="10" t="s">
        <v>331</v>
      </c>
      <c r="BD70" s="10" t="s">
        <v>331</v>
      </c>
      <c r="BE70" s="10" t="s">
        <v>331</v>
      </c>
      <c r="BF70" s="10" t="s">
        <v>331</v>
      </c>
      <c r="BG70" s="10" t="s">
        <v>331</v>
      </c>
      <c r="BH70" s="10" t="s">
        <v>331</v>
      </c>
      <c r="BI70" s="10" t="s">
        <v>331</v>
      </c>
      <c r="BJ70" s="10" t="s">
        <v>331</v>
      </c>
      <c r="BK70" s="10" t="s">
        <v>331</v>
      </c>
      <c r="BL70" s="10" t="s">
        <v>331</v>
      </c>
      <c r="BM70" s="10" t="s">
        <v>331</v>
      </c>
      <c r="BN70" s="10" t="s">
        <v>331</v>
      </c>
      <c r="BO70" s="10" t="s">
        <v>331</v>
      </c>
      <c r="BP70" s="10" t="s">
        <v>331</v>
      </c>
      <c r="BQ70" s="10" t="s">
        <v>331</v>
      </c>
      <c r="BR70" s="10" t="s">
        <v>331</v>
      </c>
      <c r="BS70" s="10" t="s">
        <v>331</v>
      </c>
      <c r="BT70" s="10" t="s">
        <v>331</v>
      </c>
      <c r="BU70" s="10" t="s">
        <v>331</v>
      </c>
      <c r="BV70" s="10" t="s">
        <v>331</v>
      </c>
      <c r="BW70" s="10" t="s">
        <v>331</v>
      </c>
      <c r="BX70" s="10" t="s">
        <v>331</v>
      </c>
      <c r="BY70" s="10" t="s">
        <v>331</v>
      </c>
      <c r="BZ70" s="10" t="s">
        <v>331</v>
      </c>
      <c r="CA70" s="10" t="s">
        <v>331</v>
      </c>
      <c r="CB70" s="10" t="s">
        <v>331</v>
      </c>
      <c r="CC70" s="10" t="s">
        <v>331</v>
      </c>
      <c r="CD70" s="11" t="s">
        <v>331</v>
      </c>
      <c r="CE70" s="10" t="s">
        <v>331</v>
      </c>
      <c r="CF70" s="10" t="s">
        <v>331</v>
      </c>
      <c r="CG70" s="10" t="s">
        <v>331</v>
      </c>
      <c r="CH70" s="10" t="s">
        <v>331</v>
      </c>
      <c r="CI70" s="10" t="s">
        <v>331</v>
      </c>
      <c r="CJ70" s="10" t="s">
        <v>331</v>
      </c>
      <c r="CK70" s="10" t="s">
        <v>331</v>
      </c>
      <c r="CL70" s="10" t="s">
        <v>331</v>
      </c>
      <c r="CM70" s="10" t="s">
        <v>331</v>
      </c>
      <c r="CN70" s="10" t="s">
        <v>331</v>
      </c>
      <c r="CO70" s="10" t="s">
        <v>331</v>
      </c>
      <c r="CP70" s="10" t="s">
        <v>331</v>
      </c>
      <c r="CQ70" s="10" t="s">
        <v>331</v>
      </c>
      <c r="CR70" s="12">
        <f t="shared" si="0"/>
        <v>0</v>
      </c>
    </row>
    <row r="71" spans="1:96" x14ac:dyDescent="0.4">
      <c r="A71" t="s">
        <v>210</v>
      </c>
      <c r="B71" t="s">
        <v>300</v>
      </c>
      <c r="C71" s="10" t="s">
        <v>331</v>
      </c>
      <c r="D71" s="10" t="s">
        <v>331</v>
      </c>
      <c r="E71" s="10" t="s">
        <v>331</v>
      </c>
      <c r="F71" s="10" t="s">
        <v>331</v>
      </c>
      <c r="G71" s="10" t="s">
        <v>331</v>
      </c>
      <c r="H71" s="10" t="s">
        <v>331</v>
      </c>
      <c r="I71" s="10" t="s">
        <v>331</v>
      </c>
      <c r="J71" s="10" t="s">
        <v>331</v>
      </c>
      <c r="K71" s="10" t="s">
        <v>331</v>
      </c>
      <c r="L71" s="10" t="s">
        <v>331</v>
      </c>
      <c r="M71" s="10" t="s">
        <v>331</v>
      </c>
      <c r="N71" s="10" t="s">
        <v>331</v>
      </c>
      <c r="O71" s="10" t="s">
        <v>331</v>
      </c>
      <c r="P71" s="10" t="s">
        <v>331</v>
      </c>
      <c r="Q71" s="10" t="s">
        <v>331</v>
      </c>
      <c r="R71" s="10" t="s">
        <v>331</v>
      </c>
      <c r="S71" s="10" t="s">
        <v>331</v>
      </c>
      <c r="T71" s="10" t="s">
        <v>331</v>
      </c>
      <c r="U71" s="10" t="s">
        <v>331</v>
      </c>
      <c r="V71" s="10" t="s">
        <v>331</v>
      </c>
      <c r="W71" s="10" t="s">
        <v>331</v>
      </c>
      <c r="X71" s="10" t="s">
        <v>331</v>
      </c>
      <c r="Y71" s="10" t="s">
        <v>331</v>
      </c>
      <c r="Z71" s="10" t="s">
        <v>331</v>
      </c>
      <c r="AA71" s="10" t="s">
        <v>331</v>
      </c>
      <c r="AB71" s="10" t="s">
        <v>331</v>
      </c>
      <c r="AC71" s="10" t="s">
        <v>331</v>
      </c>
      <c r="AD71" s="10" t="s">
        <v>331</v>
      </c>
      <c r="AE71" s="10" t="s">
        <v>331</v>
      </c>
      <c r="AF71" s="10" t="s">
        <v>331</v>
      </c>
      <c r="AG71" s="10" t="s">
        <v>331</v>
      </c>
      <c r="AH71" s="10" t="s">
        <v>331</v>
      </c>
      <c r="AI71" s="10" t="s">
        <v>331</v>
      </c>
      <c r="AJ71" s="10" t="s">
        <v>331</v>
      </c>
      <c r="AK71" s="10" t="s">
        <v>331</v>
      </c>
      <c r="AL71" s="10" t="s">
        <v>331</v>
      </c>
      <c r="AM71" s="10" t="s">
        <v>331</v>
      </c>
      <c r="AN71" s="10" t="s">
        <v>331</v>
      </c>
      <c r="AO71" s="10" t="s">
        <v>331</v>
      </c>
      <c r="AP71" s="10" t="s">
        <v>331</v>
      </c>
      <c r="AQ71" s="10" t="s">
        <v>331</v>
      </c>
      <c r="AR71" s="10" t="s">
        <v>331</v>
      </c>
      <c r="AS71" s="10" t="s">
        <v>331</v>
      </c>
      <c r="AT71" s="10" t="s">
        <v>331</v>
      </c>
      <c r="AU71" s="10" t="s">
        <v>331</v>
      </c>
      <c r="AV71" s="10" t="s">
        <v>331</v>
      </c>
      <c r="AW71" s="10" t="s">
        <v>331</v>
      </c>
      <c r="AX71" s="10" t="s">
        <v>331</v>
      </c>
      <c r="AY71" s="10" t="s">
        <v>331</v>
      </c>
      <c r="AZ71" s="10" t="s">
        <v>331</v>
      </c>
      <c r="BA71" s="10" t="s">
        <v>331</v>
      </c>
      <c r="BB71" s="10" t="s">
        <v>331</v>
      </c>
      <c r="BC71" s="10" t="s">
        <v>331</v>
      </c>
      <c r="BD71" s="10" t="s">
        <v>331</v>
      </c>
      <c r="BE71" s="10" t="s">
        <v>331</v>
      </c>
      <c r="BF71" s="10" t="s">
        <v>331</v>
      </c>
      <c r="BG71" s="10" t="s">
        <v>331</v>
      </c>
      <c r="BH71" s="10" t="s">
        <v>331</v>
      </c>
      <c r="BI71" s="10" t="s">
        <v>331</v>
      </c>
      <c r="BJ71" s="10" t="s">
        <v>331</v>
      </c>
      <c r="BK71" s="10" t="s">
        <v>331</v>
      </c>
      <c r="BL71" s="10" t="s">
        <v>331</v>
      </c>
      <c r="BM71" s="10" t="s">
        <v>331</v>
      </c>
      <c r="BN71" s="10" t="s">
        <v>331</v>
      </c>
      <c r="BO71" s="10" t="s">
        <v>331</v>
      </c>
      <c r="BP71" s="10" t="s">
        <v>331</v>
      </c>
      <c r="BQ71" s="10" t="s">
        <v>331</v>
      </c>
      <c r="BR71" s="10" t="s">
        <v>331</v>
      </c>
      <c r="BS71" s="10" t="s">
        <v>331</v>
      </c>
      <c r="BT71" s="10" t="s">
        <v>331</v>
      </c>
      <c r="BU71" s="10" t="s">
        <v>331</v>
      </c>
      <c r="BV71" s="10" t="s">
        <v>331</v>
      </c>
      <c r="BW71" s="10" t="s">
        <v>331</v>
      </c>
      <c r="BX71" s="10" t="s">
        <v>331</v>
      </c>
      <c r="BY71" s="10" t="s">
        <v>331</v>
      </c>
      <c r="BZ71" s="10" t="s">
        <v>331</v>
      </c>
      <c r="CA71" s="10" t="s">
        <v>331</v>
      </c>
      <c r="CB71" s="10" t="s">
        <v>331</v>
      </c>
      <c r="CC71" s="10" t="s">
        <v>331</v>
      </c>
      <c r="CD71" s="11" t="s">
        <v>331</v>
      </c>
      <c r="CE71" s="10" t="s">
        <v>331</v>
      </c>
      <c r="CF71" s="10" t="s">
        <v>331</v>
      </c>
      <c r="CG71" s="10" t="s">
        <v>331</v>
      </c>
      <c r="CH71" s="10" t="s">
        <v>331</v>
      </c>
      <c r="CI71" s="10" t="s">
        <v>331</v>
      </c>
      <c r="CJ71" s="10" t="s">
        <v>331</v>
      </c>
      <c r="CK71" s="10" t="s">
        <v>331</v>
      </c>
      <c r="CL71" s="10" t="s">
        <v>331</v>
      </c>
      <c r="CM71" s="10" t="s">
        <v>331</v>
      </c>
      <c r="CN71" s="10" t="s">
        <v>331</v>
      </c>
      <c r="CO71" s="10" t="s">
        <v>331</v>
      </c>
      <c r="CP71" s="10" t="s">
        <v>331</v>
      </c>
      <c r="CQ71" s="10" t="s">
        <v>331</v>
      </c>
      <c r="CR71" s="12">
        <f t="shared" si="0"/>
        <v>0</v>
      </c>
    </row>
    <row r="72" spans="1:96" x14ac:dyDescent="0.4">
      <c r="A72" t="s">
        <v>211</v>
      </c>
      <c r="B72" t="s">
        <v>301</v>
      </c>
      <c r="C72" s="10" t="s">
        <v>331</v>
      </c>
      <c r="D72" s="10" t="s">
        <v>331</v>
      </c>
      <c r="E72" s="10" t="s">
        <v>331</v>
      </c>
      <c r="F72" s="10" t="s">
        <v>331</v>
      </c>
      <c r="G72" s="10" t="s">
        <v>331</v>
      </c>
      <c r="H72" s="10" t="s">
        <v>331</v>
      </c>
      <c r="I72" s="10" t="s">
        <v>331</v>
      </c>
      <c r="J72" s="10" t="s">
        <v>331</v>
      </c>
      <c r="K72" s="10" t="s">
        <v>331</v>
      </c>
      <c r="L72" s="10" t="s">
        <v>331</v>
      </c>
      <c r="M72" s="10" t="s">
        <v>331</v>
      </c>
      <c r="N72" s="10" t="s">
        <v>331</v>
      </c>
      <c r="O72" s="10" t="s">
        <v>331</v>
      </c>
      <c r="P72" s="10" t="s">
        <v>331</v>
      </c>
      <c r="Q72" s="10" t="s">
        <v>331</v>
      </c>
      <c r="R72" s="10" t="s">
        <v>331</v>
      </c>
      <c r="S72" s="10" t="s">
        <v>331</v>
      </c>
      <c r="T72" s="10" t="s">
        <v>331</v>
      </c>
      <c r="U72" s="10" t="s">
        <v>331</v>
      </c>
      <c r="V72" s="10" t="s">
        <v>331</v>
      </c>
      <c r="W72" s="10" t="s">
        <v>331</v>
      </c>
      <c r="X72" s="10" t="s">
        <v>331</v>
      </c>
      <c r="Y72" s="10" t="s">
        <v>331</v>
      </c>
      <c r="Z72" s="10" t="s">
        <v>331</v>
      </c>
      <c r="AA72" s="10" t="s">
        <v>331</v>
      </c>
      <c r="AB72" s="10" t="s">
        <v>331</v>
      </c>
      <c r="AC72" s="10" t="s">
        <v>331</v>
      </c>
      <c r="AD72" s="10" t="s">
        <v>331</v>
      </c>
      <c r="AE72" s="10" t="s">
        <v>331</v>
      </c>
      <c r="AF72" s="10" t="s">
        <v>331</v>
      </c>
      <c r="AG72" s="10" t="s">
        <v>331</v>
      </c>
      <c r="AH72" s="10" t="s">
        <v>331</v>
      </c>
      <c r="AI72" s="10" t="s">
        <v>331</v>
      </c>
      <c r="AJ72" s="10" t="s">
        <v>331</v>
      </c>
      <c r="AK72" s="10" t="s">
        <v>331</v>
      </c>
      <c r="AL72" s="10" t="s">
        <v>331</v>
      </c>
      <c r="AM72" s="10" t="s">
        <v>331</v>
      </c>
      <c r="AN72" s="10" t="s">
        <v>331</v>
      </c>
      <c r="AO72" s="10" t="s">
        <v>331</v>
      </c>
      <c r="AP72" s="10" t="s">
        <v>331</v>
      </c>
      <c r="AQ72" s="10" t="s">
        <v>331</v>
      </c>
      <c r="AR72" s="10" t="s">
        <v>331</v>
      </c>
      <c r="AS72" s="10" t="s">
        <v>331</v>
      </c>
      <c r="AT72" s="10" t="s">
        <v>331</v>
      </c>
      <c r="AU72" s="10" t="s">
        <v>331</v>
      </c>
      <c r="AV72" s="10" t="s">
        <v>331</v>
      </c>
      <c r="AW72" s="10" t="s">
        <v>331</v>
      </c>
      <c r="AX72" s="10" t="s">
        <v>331</v>
      </c>
      <c r="AY72" s="10" t="s">
        <v>331</v>
      </c>
      <c r="AZ72" s="10" t="s">
        <v>331</v>
      </c>
      <c r="BA72" s="10" t="s">
        <v>331</v>
      </c>
      <c r="BB72" s="10" t="s">
        <v>331</v>
      </c>
      <c r="BC72" s="10" t="s">
        <v>331</v>
      </c>
      <c r="BD72" s="10" t="s">
        <v>331</v>
      </c>
      <c r="BE72" s="10" t="s">
        <v>331</v>
      </c>
      <c r="BF72" s="10" t="s">
        <v>331</v>
      </c>
      <c r="BG72" s="10" t="s">
        <v>331</v>
      </c>
      <c r="BH72" s="10" t="s">
        <v>331</v>
      </c>
      <c r="BI72" s="10" t="s">
        <v>331</v>
      </c>
      <c r="BJ72" s="10" t="s">
        <v>331</v>
      </c>
      <c r="BK72" s="10" t="s">
        <v>331</v>
      </c>
      <c r="BL72" s="10" t="s">
        <v>331</v>
      </c>
      <c r="BM72" s="10" t="s">
        <v>331</v>
      </c>
      <c r="BN72" s="10" t="s">
        <v>331</v>
      </c>
      <c r="BO72" s="10" t="s">
        <v>331</v>
      </c>
      <c r="BP72" s="10" t="s">
        <v>331</v>
      </c>
      <c r="BQ72" s="10" t="s">
        <v>331</v>
      </c>
      <c r="BR72" s="10" t="s">
        <v>331</v>
      </c>
      <c r="BS72" s="10" t="s">
        <v>331</v>
      </c>
      <c r="BT72" s="10" t="s">
        <v>331</v>
      </c>
      <c r="BU72" s="10" t="s">
        <v>331</v>
      </c>
      <c r="BV72" s="10" t="s">
        <v>331</v>
      </c>
      <c r="BW72" s="10" t="s">
        <v>331</v>
      </c>
      <c r="BX72" s="10" t="s">
        <v>331</v>
      </c>
      <c r="BY72" s="10" t="s">
        <v>331</v>
      </c>
      <c r="BZ72" s="10" t="s">
        <v>331</v>
      </c>
      <c r="CA72" s="10" t="s">
        <v>331</v>
      </c>
      <c r="CB72" s="10" t="s">
        <v>331</v>
      </c>
      <c r="CC72" s="10" t="s">
        <v>331</v>
      </c>
      <c r="CD72" s="11" t="s">
        <v>331</v>
      </c>
      <c r="CE72" s="10" t="s">
        <v>331</v>
      </c>
      <c r="CF72" s="10" t="s">
        <v>331</v>
      </c>
      <c r="CG72" s="10" t="s">
        <v>331</v>
      </c>
      <c r="CH72" s="10" t="s">
        <v>331</v>
      </c>
      <c r="CI72" s="10" t="s">
        <v>331</v>
      </c>
      <c r="CJ72" s="10" t="s">
        <v>331</v>
      </c>
      <c r="CK72" s="10" t="s">
        <v>331</v>
      </c>
      <c r="CL72" s="10" t="s">
        <v>331</v>
      </c>
      <c r="CM72" s="10" t="s">
        <v>331</v>
      </c>
      <c r="CN72" s="10" t="s">
        <v>331</v>
      </c>
      <c r="CO72" s="10" t="s">
        <v>331</v>
      </c>
      <c r="CP72" s="10" t="s">
        <v>331</v>
      </c>
      <c r="CQ72" s="10" t="s">
        <v>331</v>
      </c>
      <c r="CR72" s="12">
        <f t="shared" si="0"/>
        <v>0</v>
      </c>
    </row>
    <row r="73" spans="1:96" x14ac:dyDescent="0.4">
      <c r="A73" t="s">
        <v>212</v>
      </c>
      <c r="B73" t="s">
        <v>7</v>
      </c>
      <c r="C73" s="10" t="s">
        <v>331</v>
      </c>
      <c r="D73" s="10">
        <v>4</v>
      </c>
      <c r="E73" s="10">
        <v>11</v>
      </c>
      <c r="F73" s="10">
        <v>4</v>
      </c>
      <c r="G73" s="10">
        <v>21</v>
      </c>
      <c r="H73" s="10">
        <v>8</v>
      </c>
      <c r="I73" s="10">
        <v>221</v>
      </c>
      <c r="J73" s="10" t="s">
        <v>331</v>
      </c>
      <c r="K73" s="10" t="s">
        <v>331</v>
      </c>
      <c r="L73" s="10" t="s">
        <v>331</v>
      </c>
      <c r="M73" s="10" t="s">
        <v>331</v>
      </c>
      <c r="N73" s="10" t="s">
        <v>331</v>
      </c>
      <c r="O73" s="10" t="s">
        <v>331</v>
      </c>
      <c r="P73" s="10" t="s">
        <v>331</v>
      </c>
      <c r="Q73" s="10" t="s">
        <v>331</v>
      </c>
      <c r="R73" s="10" t="s">
        <v>331</v>
      </c>
      <c r="S73" s="10" t="s">
        <v>331</v>
      </c>
      <c r="T73" s="10" t="s">
        <v>331</v>
      </c>
      <c r="U73" s="10" t="s">
        <v>331</v>
      </c>
      <c r="V73" s="10" t="s">
        <v>331</v>
      </c>
      <c r="W73" s="10" t="s">
        <v>331</v>
      </c>
      <c r="X73" s="10" t="s">
        <v>331</v>
      </c>
      <c r="Y73" s="10" t="s">
        <v>331</v>
      </c>
      <c r="Z73" s="10" t="s">
        <v>331</v>
      </c>
      <c r="AA73" s="10" t="s">
        <v>331</v>
      </c>
      <c r="AB73" s="10" t="s">
        <v>331</v>
      </c>
      <c r="AC73" s="10">
        <v>284</v>
      </c>
      <c r="AD73" s="10">
        <v>21</v>
      </c>
      <c r="AE73" s="10">
        <v>36</v>
      </c>
      <c r="AF73" s="10">
        <v>22</v>
      </c>
      <c r="AG73" s="10">
        <v>109</v>
      </c>
      <c r="AH73" s="10" t="s">
        <v>331</v>
      </c>
      <c r="AI73" s="10">
        <v>2</v>
      </c>
      <c r="AJ73" s="10" t="s">
        <v>331</v>
      </c>
      <c r="AK73" s="10">
        <v>52</v>
      </c>
      <c r="AL73" s="10" t="s">
        <v>331</v>
      </c>
      <c r="AM73" s="10">
        <v>1</v>
      </c>
      <c r="AN73" s="10">
        <v>98</v>
      </c>
      <c r="AO73" s="10">
        <v>13</v>
      </c>
      <c r="AP73" s="10">
        <v>11</v>
      </c>
      <c r="AQ73" s="10">
        <v>2</v>
      </c>
      <c r="AR73" s="10">
        <v>37</v>
      </c>
      <c r="AS73" s="10">
        <v>41</v>
      </c>
      <c r="AT73" s="10">
        <v>6</v>
      </c>
      <c r="AU73" s="10">
        <v>19</v>
      </c>
      <c r="AV73" s="10">
        <v>44</v>
      </c>
      <c r="AW73" s="10" t="s">
        <v>331</v>
      </c>
      <c r="AX73" s="10" t="s">
        <v>331</v>
      </c>
      <c r="AY73" s="10">
        <v>16</v>
      </c>
      <c r="AZ73" s="10">
        <v>87</v>
      </c>
      <c r="BA73" s="10">
        <v>34</v>
      </c>
      <c r="BB73" s="10">
        <v>22</v>
      </c>
      <c r="BC73" s="10">
        <v>165</v>
      </c>
      <c r="BD73" s="10">
        <v>81</v>
      </c>
      <c r="BE73" s="10">
        <v>673</v>
      </c>
      <c r="BF73" s="10">
        <v>89</v>
      </c>
      <c r="BG73" s="10">
        <v>22</v>
      </c>
      <c r="BH73" s="10">
        <v>50</v>
      </c>
      <c r="BI73" s="10">
        <v>138</v>
      </c>
      <c r="BJ73" s="10">
        <v>8</v>
      </c>
      <c r="BK73" s="10">
        <v>7</v>
      </c>
      <c r="BL73" s="10">
        <v>5</v>
      </c>
      <c r="BM73" s="10">
        <v>14</v>
      </c>
      <c r="BN73" s="10">
        <v>16</v>
      </c>
      <c r="BO73" s="10">
        <v>120</v>
      </c>
      <c r="BP73" s="10">
        <v>41</v>
      </c>
      <c r="BQ73" s="10" t="s">
        <v>331</v>
      </c>
      <c r="BR73" s="10">
        <v>0</v>
      </c>
      <c r="BS73" s="10">
        <v>51</v>
      </c>
      <c r="BT73" s="10">
        <v>275</v>
      </c>
      <c r="BU73" s="10">
        <v>365</v>
      </c>
      <c r="BV73" s="10">
        <v>3343</v>
      </c>
      <c r="BW73" s="10">
        <v>1553</v>
      </c>
      <c r="BX73" s="10" t="s">
        <v>331</v>
      </c>
      <c r="BY73" s="10" t="s">
        <v>331</v>
      </c>
      <c r="BZ73" s="10" t="s">
        <v>331</v>
      </c>
      <c r="CA73" s="10" t="s">
        <v>331</v>
      </c>
      <c r="CB73" s="10" t="s">
        <v>331</v>
      </c>
      <c r="CC73" s="10" t="s">
        <v>331</v>
      </c>
      <c r="CD73" s="11">
        <v>-4896</v>
      </c>
      <c r="CE73" s="10" t="s">
        <v>331</v>
      </c>
      <c r="CF73" s="10" t="s">
        <v>331</v>
      </c>
      <c r="CG73" s="10" t="s">
        <v>331</v>
      </c>
      <c r="CH73" s="10" t="s">
        <v>331</v>
      </c>
      <c r="CI73" s="10" t="s">
        <v>331</v>
      </c>
      <c r="CJ73" s="10" t="s">
        <v>331</v>
      </c>
      <c r="CK73" s="10" t="s">
        <v>331</v>
      </c>
      <c r="CL73" s="10" t="s">
        <v>331</v>
      </c>
      <c r="CM73" s="10" t="s">
        <v>331</v>
      </c>
      <c r="CN73" s="10" t="s">
        <v>331</v>
      </c>
      <c r="CO73" s="10" t="s">
        <v>331</v>
      </c>
      <c r="CP73" s="10" t="s">
        <v>331</v>
      </c>
      <c r="CQ73" s="10">
        <v>-3343</v>
      </c>
      <c r="CR73" s="12">
        <f t="shared" ref="CR73:CR81" si="1">SUM(C73:CQ73)</f>
        <v>3</v>
      </c>
    </row>
    <row r="74" spans="1:96" x14ac:dyDescent="0.4">
      <c r="A74" t="s">
        <v>213</v>
      </c>
      <c r="B74" t="s">
        <v>302</v>
      </c>
      <c r="C74" s="10" t="s">
        <v>331</v>
      </c>
      <c r="D74" s="10" t="s">
        <v>331</v>
      </c>
      <c r="E74" s="10" t="s">
        <v>331</v>
      </c>
      <c r="F74" s="10" t="s">
        <v>331</v>
      </c>
      <c r="G74" s="10" t="s">
        <v>331</v>
      </c>
      <c r="H74" s="10" t="s">
        <v>331</v>
      </c>
      <c r="I74" s="10" t="s">
        <v>331</v>
      </c>
      <c r="J74" s="10" t="s">
        <v>331</v>
      </c>
      <c r="K74" s="10" t="s">
        <v>331</v>
      </c>
      <c r="L74" s="10" t="s">
        <v>331</v>
      </c>
      <c r="M74" s="10" t="s">
        <v>331</v>
      </c>
      <c r="N74" s="10" t="s">
        <v>331</v>
      </c>
      <c r="O74" s="10" t="s">
        <v>331</v>
      </c>
      <c r="P74" s="10" t="s">
        <v>331</v>
      </c>
      <c r="Q74" s="10" t="s">
        <v>331</v>
      </c>
      <c r="R74" s="10" t="s">
        <v>331</v>
      </c>
      <c r="S74" s="10" t="s">
        <v>331</v>
      </c>
      <c r="T74" s="10" t="s">
        <v>331</v>
      </c>
      <c r="U74" s="10" t="s">
        <v>331</v>
      </c>
      <c r="V74" s="10" t="s">
        <v>331</v>
      </c>
      <c r="W74" s="10" t="s">
        <v>331</v>
      </c>
      <c r="X74" s="10" t="s">
        <v>331</v>
      </c>
      <c r="Y74" s="10" t="s">
        <v>331</v>
      </c>
      <c r="Z74" s="10" t="s">
        <v>331</v>
      </c>
      <c r="AA74" s="10" t="s">
        <v>331</v>
      </c>
      <c r="AB74" s="10" t="s">
        <v>331</v>
      </c>
      <c r="AC74" s="10" t="s">
        <v>331</v>
      </c>
      <c r="AD74" s="10" t="s">
        <v>331</v>
      </c>
      <c r="AE74" s="10" t="s">
        <v>331</v>
      </c>
      <c r="AF74" s="10" t="s">
        <v>331</v>
      </c>
      <c r="AG74" s="10" t="s">
        <v>331</v>
      </c>
      <c r="AH74" s="10" t="s">
        <v>331</v>
      </c>
      <c r="AI74" s="10" t="s">
        <v>331</v>
      </c>
      <c r="AJ74" s="10" t="s">
        <v>331</v>
      </c>
      <c r="AK74" s="10" t="s">
        <v>331</v>
      </c>
      <c r="AL74" s="10" t="s">
        <v>331</v>
      </c>
      <c r="AM74" s="10" t="s">
        <v>331</v>
      </c>
      <c r="AN74" s="10" t="s">
        <v>331</v>
      </c>
      <c r="AO74" s="10" t="s">
        <v>331</v>
      </c>
      <c r="AP74" s="10" t="s">
        <v>331</v>
      </c>
      <c r="AQ74" s="10" t="s">
        <v>331</v>
      </c>
      <c r="AR74" s="10" t="s">
        <v>331</v>
      </c>
      <c r="AS74" s="10" t="s">
        <v>331</v>
      </c>
      <c r="AT74" s="10" t="s">
        <v>331</v>
      </c>
      <c r="AU74" s="10" t="s">
        <v>331</v>
      </c>
      <c r="AV74" s="10" t="s">
        <v>331</v>
      </c>
      <c r="AW74" s="10" t="s">
        <v>331</v>
      </c>
      <c r="AX74" s="10" t="s">
        <v>331</v>
      </c>
      <c r="AY74" s="10" t="s">
        <v>331</v>
      </c>
      <c r="AZ74" s="10" t="s">
        <v>331</v>
      </c>
      <c r="BA74" s="10" t="s">
        <v>331</v>
      </c>
      <c r="BB74" s="10" t="s">
        <v>331</v>
      </c>
      <c r="BC74" s="10" t="s">
        <v>331</v>
      </c>
      <c r="BD74" s="10" t="s">
        <v>331</v>
      </c>
      <c r="BE74" s="10" t="s">
        <v>331</v>
      </c>
      <c r="BF74" s="10" t="s">
        <v>331</v>
      </c>
      <c r="BG74" s="10" t="s">
        <v>331</v>
      </c>
      <c r="BH74" s="10" t="s">
        <v>331</v>
      </c>
      <c r="BI74" s="10" t="s">
        <v>331</v>
      </c>
      <c r="BJ74" s="10" t="s">
        <v>331</v>
      </c>
      <c r="BK74" s="10" t="s">
        <v>331</v>
      </c>
      <c r="BL74" s="10" t="s">
        <v>331</v>
      </c>
      <c r="BM74" s="10" t="s">
        <v>331</v>
      </c>
      <c r="BN74" s="10" t="s">
        <v>331</v>
      </c>
      <c r="BO74" s="10" t="s">
        <v>331</v>
      </c>
      <c r="BP74" s="10" t="s">
        <v>331</v>
      </c>
      <c r="BQ74" s="10" t="s">
        <v>331</v>
      </c>
      <c r="BR74" s="10" t="s">
        <v>331</v>
      </c>
      <c r="BS74" s="10" t="s">
        <v>331</v>
      </c>
      <c r="BT74" s="10" t="s">
        <v>331</v>
      </c>
      <c r="BU74" s="10" t="s">
        <v>331</v>
      </c>
      <c r="BV74" s="10" t="s">
        <v>331</v>
      </c>
      <c r="BW74" s="10" t="s">
        <v>331</v>
      </c>
      <c r="BX74" s="10" t="s">
        <v>331</v>
      </c>
      <c r="BY74" s="10" t="s">
        <v>331</v>
      </c>
      <c r="BZ74" s="10" t="s">
        <v>331</v>
      </c>
      <c r="CA74" s="10" t="s">
        <v>331</v>
      </c>
      <c r="CB74" s="10" t="s">
        <v>331</v>
      </c>
      <c r="CC74" s="10" t="s">
        <v>331</v>
      </c>
      <c r="CD74" s="11" t="s">
        <v>331</v>
      </c>
      <c r="CE74" s="10" t="s">
        <v>331</v>
      </c>
      <c r="CF74" s="10" t="s">
        <v>331</v>
      </c>
      <c r="CG74" s="10" t="s">
        <v>331</v>
      </c>
      <c r="CH74" s="10" t="s">
        <v>331</v>
      </c>
      <c r="CI74" s="10" t="s">
        <v>331</v>
      </c>
      <c r="CJ74" s="10" t="s">
        <v>331</v>
      </c>
      <c r="CK74" s="10" t="s">
        <v>331</v>
      </c>
      <c r="CL74" s="10" t="s">
        <v>331</v>
      </c>
      <c r="CM74" s="10" t="s">
        <v>331</v>
      </c>
      <c r="CN74" s="10" t="s">
        <v>331</v>
      </c>
      <c r="CO74" s="10" t="s">
        <v>331</v>
      </c>
      <c r="CP74" s="10" t="s">
        <v>331</v>
      </c>
      <c r="CQ74" s="10" t="s">
        <v>331</v>
      </c>
      <c r="CR74" s="12">
        <f t="shared" si="1"/>
        <v>0</v>
      </c>
    </row>
    <row r="75" spans="1:96" x14ac:dyDescent="0.4">
      <c r="A75" t="s">
        <v>214</v>
      </c>
      <c r="B75" t="s">
        <v>303</v>
      </c>
      <c r="C75" s="10" t="s">
        <v>331</v>
      </c>
      <c r="D75" s="10" t="s">
        <v>331</v>
      </c>
      <c r="E75" s="10" t="s">
        <v>331</v>
      </c>
      <c r="F75" s="10" t="s">
        <v>331</v>
      </c>
      <c r="G75" s="10" t="s">
        <v>331</v>
      </c>
      <c r="H75" s="10" t="s">
        <v>331</v>
      </c>
      <c r="I75" s="10" t="s">
        <v>331</v>
      </c>
      <c r="J75" s="10" t="s">
        <v>331</v>
      </c>
      <c r="K75" s="10" t="s">
        <v>331</v>
      </c>
      <c r="L75" s="10" t="s">
        <v>331</v>
      </c>
      <c r="M75" s="10" t="s">
        <v>331</v>
      </c>
      <c r="N75" s="10" t="s">
        <v>331</v>
      </c>
      <c r="O75" s="10" t="s">
        <v>331</v>
      </c>
      <c r="P75" s="10" t="s">
        <v>331</v>
      </c>
      <c r="Q75" s="10" t="s">
        <v>331</v>
      </c>
      <c r="R75" s="10" t="s">
        <v>331</v>
      </c>
      <c r="S75" s="10" t="s">
        <v>331</v>
      </c>
      <c r="T75" s="10" t="s">
        <v>331</v>
      </c>
      <c r="U75" s="10" t="s">
        <v>331</v>
      </c>
      <c r="V75" s="10" t="s">
        <v>331</v>
      </c>
      <c r="W75" s="10" t="s">
        <v>331</v>
      </c>
      <c r="X75" s="10" t="s">
        <v>331</v>
      </c>
      <c r="Y75" s="10" t="s">
        <v>331</v>
      </c>
      <c r="Z75" s="10" t="s">
        <v>331</v>
      </c>
      <c r="AA75" s="10" t="s">
        <v>331</v>
      </c>
      <c r="AB75" s="10" t="s">
        <v>331</v>
      </c>
      <c r="AC75" s="10" t="s">
        <v>331</v>
      </c>
      <c r="AD75" s="10" t="s">
        <v>331</v>
      </c>
      <c r="AE75" s="10" t="s">
        <v>331</v>
      </c>
      <c r="AF75" s="10" t="s">
        <v>331</v>
      </c>
      <c r="AG75" s="10" t="s">
        <v>331</v>
      </c>
      <c r="AH75" s="10" t="s">
        <v>331</v>
      </c>
      <c r="AI75" s="10" t="s">
        <v>331</v>
      </c>
      <c r="AJ75" s="10" t="s">
        <v>331</v>
      </c>
      <c r="AK75" s="10" t="s">
        <v>331</v>
      </c>
      <c r="AL75" s="10" t="s">
        <v>331</v>
      </c>
      <c r="AM75" s="10" t="s">
        <v>331</v>
      </c>
      <c r="AN75" s="10" t="s">
        <v>331</v>
      </c>
      <c r="AO75" s="10" t="s">
        <v>331</v>
      </c>
      <c r="AP75" s="10" t="s">
        <v>331</v>
      </c>
      <c r="AQ75" s="10" t="s">
        <v>331</v>
      </c>
      <c r="AR75" s="10" t="s">
        <v>331</v>
      </c>
      <c r="AS75" s="10" t="s">
        <v>331</v>
      </c>
      <c r="AT75" s="10" t="s">
        <v>331</v>
      </c>
      <c r="AU75" s="10" t="s">
        <v>331</v>
      </c>
      <c r="AV75" s="10" t="s">
        <v>331</v>
      </c>
      <c r="AW75" s="10" t="s">
        <v>331</v>
      </c>
      <c r="AX75" s="10" t="s">
        <v>331</v>
      </c>
      <c r="AY75" s="10" t="s">
        <v>331</v>
      </c>
      <c r="AZ75" s="10" t="s">
        <v>331</v>
      </c>
      <c r="BA75" s="10" t="s">
        <v>331</v>
      </c>
      <c r="BB75" s="10" t="s">
        <v>331</v>
      </c>
      <c r="BC75" s="10" t="s">
        <v>331</v>
      </c>
      <c r="BD75" s="10" t="s">
        <v>331</v>
      </c>
      <c r="BE75" s="10" t="s">
        <v>331</v>
      </c>
      <c r="BF75" s="10" t="s">
        <v>331</v>
      </c>
      <c r="BG75" s="10" t="s">
        <v>331</v>
      </c>
      <c r="BH75" s="10" t="s">
        <v>331</v>
      </c>
      <c r="BI75" s="10" t="s">
        <v>331</v>
      </c>
      <c r="BJ75" s="10" t="s">
        <v>331</v>
      </c>
      <c r="BK75" s="10" t="s">
        <v>331</v>
      </c>
      <c r="BL75" s="10" t="s">
        <v>331</v>
      </c>
      <c r="BM75" s="10" t="s">
        <v>331</v>
      </c>
      <c r="BN75" s="10" t="s">
        <v>331</v>
      </c>
      <c r="BO75" s="10" t="s">
        <v>331</v>
      </c>
      <c r="BP75" s="10" t="s">
        <v>331</v>
      </c>
      <c r="BQ75" s="10" t="s">
        <v>331</v>
      </c>
      <c r="BR75" s="10" t="s">
        <v>331</v>
      </c>
      <c r="BS75" s="10" t="s">
        <v>331</v>
      </c>
      <c r="BT75" s="10" t="s">
        <v>331</v>
      </c>
      <c r="BU75" s="10" t="s">
        <v>331</v>
      </c>
      <c r="BV75" s="10" t="s">
        <v>331</v>
      </c>
      <c r="BW75" s="10" t="s">
        <v>331</v>
      </c>
      <c r="BX75" s="10" t="s">
        <v>331</v>
      </c>
      <c r="BY75" s="10" t="s">
        <v>331</v>
      </c>
      <c r="BZ75" s="10" t="s">
        <v>331</v>
      </c>
      <c r="CA75" s="10" t="s">
        <v>331</v>
      </c>
      <c r="CB75" s="10" t="s">
        <v>331</v>
      </c>
      <c r="CC75" s="10" t="s">
        <v>331</v>
      </c>
      <c r="CD75" s="11" t="s">
        <v>331</v>
      </c>
      <c r="CE75" s="10" t="s">
        <v>331</v>
      </c>
      <c r="CF75" s="10" t="s">
        <v>331</v>
      </c>
      <c r="CG75" s="10" t="s">
        <v>331</v>
      </c>
      <c r="CH75" s="10" t="s">
        <v>331</v>
      </c>
      <c r="CI75" s="10" t="s">
        <v>331</v>
      </c>
      <c r="CJ75" s="10" t="s">
        <v>331</v>
      </c>
      <c r="CK75" s="10" t="s">
        <v>331</v>
      </c>
      <c r="CL75" s="10" t="s">
        <v>331</v>
      </c>
      <c r="CM75" s="10" t="s">
        <v>331</v>
      </c>
      <c r="CN75" s="10" t="s">
        <v>331</v>
      </c>
      <c r="CO75" s="10" t="s">
        <v>331</v>
      </c>
      <c r="CP75" s="10" t="s">
        <v>331</v>
      </c>
      <c r="CQ75" s="10" t="s">
        <v>331</v>
      </c>
      <c r="CR75" s="12">
        <f t="shared" si="1"/>
        <v>0</v>
      </c>
    </row>
    <row r="76" spans="1:96" x14ac:dyDescent="0.4">
      <c r="A76" t="s">
        <v>215</v>
      </c>
      <c r="B76" t="s">
        <v>304</v>
      </c>
      <c r="C76" s="10">
        <v>0</v>
      </c>
      <c r="D76" s="10">
        <v>0</v>
      </c>
      <c r="E76" s="10" t="s">
        <v>331</v>
      </c>
      <c r="F76" s="10">
        <v>0</v>
      </c>
      <c r="G76" s="10" t="s">
        <v>331</v>
      </c>
      <c r="H76" s="10">
        <v>1</v>
      </c>
      <c r="I76" s="10">
        <v>0</v>
      </c>
      <c r="J76" s="10" t="s">
        <v>331</v>
      </c>
      <c r="K76" s="10" t="s">
        <v>331</v>
      </c>
      <c r="L76" s="10">
        <v>0</v>
      </c>
      <c r="M76" s="10">
        <v>0</v>
      </c>
      <c r="N76" s="10">
        <v>1</v>
      </c>
      <c r="O76" s="10">
        <v>0</v>
      </c>
      <c r="P76" s="10">
        <v>1</v>
      </c>
      <c r="Q76" s="10" t="s">
        <v>331</v>
      </c>
      <c r="R76" s="10" t="s">
        <v>331</v>
      </c>
      <c r="S76" s="10" t="s">
        <v>331</v>
      </c>
      <c r="T76" s="10">
        <v>0</v>
      </c>
      <c r="U76" s="10" t="s">
        <v>331</v>
      </c>
      <c r="V76" s="10">
        <v>0</v>
      </c>
      <c r="W76" s="10" t="s">
        <v>331</v>
      </c>
      <c r="X76" s="10" t="s">
        <v>331</v>
      </c>
      <c r="Y76" s="10">
        <v>0</v>
      </c>
      <c r="Z76" s="10">
        <v>0</v>
      </c>
      <c r="AA76" s="10">
        <v>0</v>
      </c>
      <c r="AB76" s="10" t="s">
        <v>331</v>
      </c>
      <c r="AC76" s="10">
        <v>63</v>
      </c>
      <c r="AD76" s="10">
        <v>2</v>
      </c>
      <c r="AE76" s="10">
        <v>2</v>
      </c>
      <c r="AF76" s="10">
        <v>1</v>
      </c>
      <c r="AG76" s="10">
        <v>18</v>
      </c>
      <c r="AH76" s="10">
        <v>0</v>
      </c>
      <c r="AI76" s="10" t="s">
        <v>331</v>
      </c>
      <c r="AJ76" s="10">
        <v>15</v>
      </c>
      <c r="AK76" s="10">
        <v>29</v>
      </c>
      <c r="AL76" s="10">
        <v>1</v>
      </c>
      <c r="AM76" s="10">
        <v>0</v>
      </c>
      <c r="AN76" s="10">
        <v>4</v>
      </c>
      <c r="AO76" s="10">
        <v>1</v>
      </c>
      <c r="AP76" s="10">
        <v>3</v>
      </c>
      <c r="AQ76" s="10">
        <v>2</v>
      </c>
      <c r="AR76" s="10">
        <v>1</v>
      </c>
      <c r="AS76" s="10">
        <v>6</v>
      </c>
      <c r="AT76" s="10">
        <v>3</v>
      </c>
      <c r="AU76" s="10">
        <v>8</v>
      </c>
      <c r="AV76" s="10">
        <v>1</v>
      </c>
      <c r="AW76" s="10" t="s">
        <v>331</v>
      </c>
      <c r="AX76" s="10">
        <v>0</v>
      </c>
      <c r="AY76" s="10">
        <v>2</v>
      </c>
      <c r="AZ76" s="10">
        <v>3</v>
      </c>
      <c r="BA76" s="10">
        <v>2</v>
      </c>
      <c r="BB76" s="10">
        <v>1</v>
      </c>
      <c r="BC76" s="10">
        <v>10</v>
      </c>
      <c r="BD76" s="10">
        <v>1</v>
      </c>
      <c r="BE76" s="10">
        <v>6</v>
      </c>
      <c r="BF76" s="10">
        <v>1</v>
      </c>
      <c r="BG76" s="10">
        <v>2</v>
      </c>
      <c r="BH76" s="10">
        <v>4</v>
      </c>
      <c r="BI76" s="10">
        <v>8</v>
      </c>
      <c r="BJ76" s="10">
        <v>1</v>
      </c>
      <c r="BK76" s="10">
        <v>2</v>
      </c>
      <c r="BL76" s="10">
        <v>1</v>
      </c>
      <c r="BM76" s="10">
        <v>0</v>
      </c>
      <c r="BN76" s="10">
        <v>4</v>
      </c>
      <c r="BO76" s="10">
        <v>13</v>
      </c>
      <c r="BP76" s="10">
        <v>6</v>
      </c>
      <c r="BQ76" s="10">
        <v>0</v>
      </c>
      <c r="BR76" s="10" t="s">
        <v>331</v>
      </c>
      <c r="BS76" s="10">
        <v>0</v>
      </c>
      <c r="BT76" s="10">
        <v>6</v>
      </c>
      <c r="BU76" s="10">
        <v>1</v>
      </c>
      <c r="BV76" s="10">
        <v>235</v>
      </c>
      <c r="BW76" s="10">
        <v>28</v>
      </c>
      <c r="BX76" s="10" t="s">
        <v>331</v>
      </c>
      <c r="BY76" s="10" t="s">
        <v>331</v>
      </c>
      <c r="BZ76" s="10" t="s">
        <v>331</v>
      </c>
      <c r="CA76" s="10" t="s">
        <v>331</v>
      </c>
      <c r="CB76" s="10" t="s">
        <v>331</v>
      </c>
      <c r="CC76" s="10" t="s">
        <v>331</v>
      </c>
      <c r="CD76" s="11">
        <v>-263</v>
      </c>
      <c r="CE76" s="10" t="s">
        <v>331</v>
      </c>
      <c r="CF76" s="10" t="s">
        <v>331</v>
      </c>
      <c r="CG76" s="10" t="s">
        <v>331</v>
      </c>
      <c r="CH76" s="10" t="s">
        <v>331</v>
      </c>
      <c r="CI76" s="10" t="s">
        <v>331</v>
      </c>
      <c r="CJ76" s="10" t="s">
        <v>331</v>
      </c>
      <c r="CK76" s="10" t="s">
        <v>331</v>
      </c>
      <c r="CL76" s="10" t="s">
        <v>331</v>
      </c>
      <c r="CM76" s="10" t="s">
        <v>331</v>
      </c>
      <c r="CN76" s="10" t="s">
        <v>331</v>
      </c>
      <c r="CO76" s="10" t="s">
        <v>331</v>
      </c>
      <c r="CP76" s="10" t="s">
        <v>331</v>
      </c>
      <c r="CQ76" s="10">
        <v>-235</v>
      </c>
      <c r="CR76" s="12">
        <f t="shared" si="1"/>
        <v>2</v>
      </c>
    </row>
    <row r="77" spans="1:96" x14ac:dyDescent="0.4">
      <c r="A77" t="s">
        <v>216</v>
      </c>
      <c r="B77" t="s">
        <v>305</v>
      </c>
      <c r="C77" s="10" t="s">
        <v>331</v>
      </c>
      <c r="D77" s="10" t="s">
        <v>331</v>
      </c>
      <c r="E77" s="10" t="s">
        <v>331</v>
      </c>
      <c r="F77" s="10" t="s">
        <v>331</v>
      </c>
      <c r="G77" s="10" t="s">
        <v>331</v>
      </c>
      <c r="H77" s="10" t="s">
        <v>331</v>
      </c>
      <c r="I77" s="10" t="s">
        <v>331</v>
      </c>
      <c r="J77" s="10" t="s">
        <v>331</v>
      </c>
      <c r="K77" s="10" t="s">
        <v>331</v>
      </c>
      <c r="L77" s="10" t="s">
        <v>331</v>
      </c>
      <c r="M77" s="10" t="s">
        <v>331</v>
      </c>
      <c r="N77" s="10" t="s">
        <v>331</v>
      </c>
      <c r="O77" s="10" t="s">
        <v>331</v>
      </c>
      <c r="P77" s="10" t="s">
        <v>331</v>
      </c>
      <c r="Q77" s="10" t="s">
        <v>331</v>
      </c>
      <c r="R77" s="10" t="s">
        <v>331</v>
      </c>
      <c r="S77" s="10" t="s">
        <v>331</v>
      </c>
      <c r="T77" s="10" t="s">
        <v>331</v>
      </c>
      <c r="U77" s="10" t="s">
        <v>331</v>
      </c>
      <c r="V77" s="10" t="s">
        <v>331</v>
      </c>
      <c r="W77" s="10" t="s">
        <v>331</v>
      </c>
      <c r="X77" s="10" t="s">
        <v>331</v>
      </c>
      <c r="Y77" s="10" t="s">
        <v>331</v>
      </c>
      <c r="Z77" s="10" t="s">
        <v>331</v>
      </c>
      <c r="AA77" s="10" t="s">
        <v>331</v>
      </c>
      <c r="AB77" s="10" t="s">
        <v>331</v>
      </c>
      <c r="AC77" s="10" t="s">
        <v>331</v>
      </c>
      <c r="AD77" s="10" t="s">
        <v>331</v>
      </c>
      <c r="AE77" s="10" t="s">
        <v>331</v>
      </c>
      <c r="AF77" s="10" t="s">
        <v>331</v>
      </c>
      <c r="AG77" s="10" t="s">
        <v>331</v>
      </c>
      <c r="AH77" s="10" t="s">
        <v>331</v>
      </c>
      <c r="AI77" s="10" t="s">
        <v>331</v>
      </c>
      <c r="AJ77" s="10" t="s">
        <v>331</v>
      </c>
      <c r="AK77" s="10" t="s">
        <v>331</v>
      </c>
      <c r="AL77" s="10" t="s">
        <v>331</v>
      </c>
      <c r="AM77" s="10" t="s">
        <v>331</v>
      </c>
      <c r="AN77" s="10" t="s">
        <v>331</v>
      </c>
      <c r="AO77" s="10" t="s">
        <v>331</v>
      </c>
      <c r="AP77" s="10" t="s">
        <v>331</v>
      </c>
      <c r="AQ77" s="10" t="s">
        <v>331</v>
      </c>
      <c r="AR77" s="10" t="s">
        <v>331</v>
      </c>
      <c r="AS77" s="10" t="s">
        <v>331</v>
      </c>
      <c r="AT77" s="10" t="s">
        <v>331</v>
      </c>
      <c r="AU77" s="10" t="s">
        <v>331</v>
      </c>
      <c r="AV77" s="10" t="s">
        <v>331</v>
      </c>
      <c r="AW77" s="10" t="s">
        <v>331</v>
      </c>
      <c r="AX77" s="10" t="s">
        <v>331</v>
      </c>
      <c r="AY77" s="10" t="s">
        <v>331</v>
      </c>
      <c r="AZ77" s="10" t="s">
        <v>331</v>
      </c>
      <c r="BA77" s="10" t="s">
        <v>331</v>
      </c>
      <c r="BB77" s="10" t="s">
        <v>331</v>
      </c>
      <c r="BC77" s="10" t="s">
        <v>331</v>
      </c>
      <c r="BD77" s="10" t="s">
        <v>331</v>
      </c>
      <c r="BE77" s="10" t="s">
        <v>331</v>
      </c>
      <c r="BF77" s="10" t="s">
        <v>331</v>
      </c>
      <c r="BG77" s="10" t="s">
        <v>331</v>
      </c>
      <c r="BH77" s="10" t="s">
        <v>331</v>
      </c>
      <c r="BI77" s="10" t="s">
        <v>331</v>
      </c>
      <c r="BJ77" s="10" t="s">
        <v>331</v>
      </c>
      <c r="BK77" s="10" t="s">
        <v>331</v>
      </c>
      <c r="BL77" s="10" t="s">
        <v>331</v>
      </c>
      <c r="BM77" s="10" t="s">
        <v>331</v>
      </c>
      <c r="BN77" s="10" t="s">
        <v>331</v>
      </c>
      <c r="BO77" s="10" t="s">
        <v>331</v>
      </c>
      <c r="BP77" s="10" t="s">
        <v>331</v>
      </c>
      <c r="BQ77" s="10" t="s">
        <v>331</v>
      </c>
      <c r="BR77" s="10" t="s">
        <v>331</v>
      </c>
      <c r="BS77" s="10" t="s">
        <v>331</v>
      </c>
      <c r="BT77" s="10" t="s">
        <v>331</v>
      </c>
      <c r="BU77" s="10" t="s">
        <v>331</v>
      </c>
      <c r="BV77" s="10" t="s">
        <v>331</v>
      </c>
      <c r="BW77" s="10" t="s">
        <v>331</v>
      </c>
      <c r="BX77" s="10" t="s">
        <v>331</v>
      </c>
      <c r="BY77" s="10" t="s">
        <v>331</v>
      </c>
      <c r="BZ77" s="10" t="s">
        <v>331</v>
      </c>
      <c r="CA77" s="10" t="s">
        <v>331</v>
      </c>
      <c r="CB77" s="10" t="s">
        <v>331</v>
      </c>
      <c r="CC77" s="10" t="s">
        <v>331</v>
      </c>
      <c r="CD77" s="11" t="s">
        <v>331</v>
      </c>
      <c r="CE77" s="10" t="s">
        <v>331</v>
      </c>
      <c r="CF77" s="10" t="s">
        <v>331</v>
      </c>
      <c r="CG77" s="10" t="s">
        <v>331</v>
      </c>
      <c r="CH77" s="10" t="s">
        <v>331</v>
      </c>
      <c r="CI77" s="10" t="s">
        <v>331</v>
      </c>
      <c r="CJ77" s="10" t="s">
        <v>331</v>
      </c>
      <c r="CK77" s="10" t="s">
        <v>331</v>
      </c>
      <c r="CL77" s="10" t="s">
        <v>331</v>
      </c>
      <c r="CM77" s="10" t="s">
        <v>331</v>
      </c>
      <c r="CN77" s="10" t="s">
        <v>331</v>
      </c>
      <c r="CO77" s="10" t="s">
        <v>331</v>
      </c>
      <c r="CP77" s="10" t="s">
        <v>331</v>
      </c>
      <c r="CQ77" s="10" t="s">
        <v>331</v>
      </c>
      <c r="CR77" s="12">
        <f t="shared" si="1"/>
        <v>0</v>
      </c>
    </row>
    <row r="78" spans="1:96" x14ac:dyDescent="0.4">
      <c r="A78" t="s">
        <v>217</v>
      </c>
      <c r="B78" t="s">
        <v>306</v>
      </c>
      <c r="C78" s="10" t="s">
        <v>331</v>
      </c>
      <c r="D78" s="10" t="s">
        <v>331</v>
      </c>
      <c r="E78" s="10" t="s">
        <v>331</v>
      </c>
      <c r="F78" s="10" t="s">
        <v>331</v>
      </c>
      <c r="G78" s="10" t="s">
        <v>331</v>
      </c>
      <c r="H78" s="10" t="s">
        <v>331</v>
      </c>
      <c r="I78" s="10" t="s">
        <v>331</v>
      </c>
      <c r="J78" s="10" t="s">
        <v>331</v>
      </c>
      <c r="K78" s="10" t="s">
        <v>331</v>
      </c>
      <c r="L78" s="10" t="s">
        <v>331</v>
      </c>
      <c r="M78" s="10" t="s">
        <v>331</v>
      </c>
      <c r="N78" s="10" t="s">
        <v>331</v>
      </c>
      <c r="O78" s="10" t="s">
        <v>331</v>
      </c>
      <c r="P78" s="10" t="s">
        <v>331</v>
      </c>
      <c r="Q78" s="10" t="s">
        <v>331</v>
      </c>
      <c r="R78" s="10" t="s">
        <v>331</v>
      </c>
      <c r="S78" s="10" t="s">
        <v>331</v>
      </c>
      <c r="T78" s="10" t="s">
        <v>331</v>
      </c>
      <c r="U78" s="10" t="s">
        <v>331</v>
      </c>
      <c r="V78" s="10" t="s">
        <v>331</v>
      </c>
      <c r="W78" s="10" t="s">
        <v>331</v>
      </c>
      <c r="X78" s="10" t="s">
        <v>331</v>
      </c>
      <c r="Y78" s="10" t="s">
        <v>331</v>
      </c>
      <c r="Z78" s="10" t="s">
        <v>331</v>
      </c>
      <c r="AA78" s="10" t="s">
        <v>331</v>
      </c>
      <c r="AB78" s="10" t="s">
        <v>331</v>
      </c>
      <c r="AC78" s="10" t="s">
        <v>331</v>
      </c>
      <c r="AD78" s="10" t="s">
        <v>331</v>
      </c>
      <c r="AE78" s="10" t="s">
        <v>331</v>
      </c>
      <c r="AF78" s="10" t="s">
        <v>331</v>
      </c>
      <c r="AG78" s="10" t="s">
        <v>331</v>
      </c>
      <c r="AH78" s="10" t="s">
        <v>331</v>
      </c>
      <c r="AI78" s="10" t="s">
        <v>331</v>
      </c>
      <c r="AJ78" s="10" t="s">
        <v>331</v>
      </c>
      <c r="AK78" s="10" t="s">
        <v>331</v>
      </c>
      <c r="AL78" s="10" t="s">
        <v>331</v>
      </c>
      <c r="AM78" s="10" t="s">
        <v>331</v>
      </c>
      <c r="AN78" s="10" t="s">
        <v>331</v>
      </c>
      <c r="AO78" s="10" t="s">
        <v>331</v>
      </c>
      <c r="AP78" s="10" t="s">
        <v>331</v>
      </c>
      <c r="AQ78" s="10" t="s">
        <v>331</v>
      </c>
      <c r="AR78" s="10" t="s">
        <v>331</v>
      </c>
      <c r="AS78" s="10" t="s">
        <v>331</v>
      </c>
      <c r="AT78" s="10" t="s">
        <v>331</v>
      </c>
      <c r="AU78" s="10" t="s">
        <v>331</v>
      </c>
      <c r="AV78" s="10" t="s">
        <v>331</v>
      </c>
      <c r="AW78" s="10" t="s">
        <v>331</v>
      </c>
      <c r="AX78" s="10" t="s">
        <v>331</v>
      </c>
      <c r="AY78" s="10" t="s">
        <v>331</v>
      </c>
      <c r="AZ78" s="10" t="s">
        <v>331</v>
      </c>
      <c r="BA78" s="10" t="s">
        <v>331</v>
      </c>
      <c r="BB78" s="10" t="s">
        <v>331</v>
      </c>
      <c r="BC78" s="10" t="s">
        <v>331</v>
      </c>
      <c r="BD78" s="10" t="s">
        <v>331</v>
      </c>
      <c r="BE78" s="10" t="s">
        <v>331</v>
      </c>
      <c r="BF78" s="10" t="s">
        <v>331</v>
      </c>
      <c r="BG78" s="10" t="s">
        <v>331</v>
      </c>
      <c r="BH78" s="10" t="s">
        <v>331</v>
      </c>
      <c r="BI78" s="10" t="s">
        <v>331</v>
      </c>
      <c r="BJ78" s="10" t="s">
        <v>331</v>
      </c>
      <c r="BK78" s="10" t="s">
        <v>331</v>
      </c>
      <c r="BL78" s="10" t="s">
        <v>331</v>
      </c>
      <c r="BM78" s="10" t="s">
        <v>331</v>
      </c>
      <c r="BN78" s="10" t="s">
        <v>331</v>
      </c>
      <c r="BO78" s="10" t="s">
        <v>331</v>
      </c>
      <c r="BP78" s="10" t="s">
        <v>331</v>
      </c>
      <c r="BQ78" s="10" t="s">
        <v>331</v>
      </c>
      <c r="BR78" s="10" t="s">
        <v>331</v>
      </c>
      <c r="BS78" s="10" t="s">
        <v>331</v>
      </c>
      <c r="BT78" s="10" t="s">
        <v>331</v>
      </c>
      <c r="BU78" s="10" t="s">
        <v>331</v>
      </c>
      <c r="BV78" s="10" t="s">
        <v>331</v>
      </c>
      <c r="BW78" s="10" t="s">
        <v>331</v>
      </c>
      <c r="BX78" s="10" t="s">
        <v>331</v>
      </c>
      <c r="BY78" s="10" t="s">
        <v>331</v>
      </c>
      <c r="BZ78" s="10" t="s">
        <v>331</v>
      </c>
      <c r="CA78" s="10" t="s">
        <v>331</v>
      </c>
      <c r="CB78" s="10" t="s">
        <v>331</v>
      </c>
      <c r="CC78" s="10" t="s">
        <v>331</v>
      </c>
      <c r="CD78" s="11" t="s">
        <v>331</v>
      </c>
      <c r="CE78" s="10" t="s">
        <v>331</v>
      </c>
      <c r="CF78" s="10" t="s">
        <v>331</v>
      </c>
      <c r="CG78" s="10" t="s">
        <v>331</v>
      </c>
      <c r="CH78" s="10" t="s">
        <v>331</v>
      </c>
      <c r="CI78" s="10" t="s">
        <v>331</v>
      </c>
      <c r="CJ78" s="10" t="s">
        <v>331</v>
      </c>
      <c r="CK78" s="10" t="s">
        <v>331</v>
      </c>
      <c r="CL78" s="10" t="s">
        <v>331</v>
      </c>
      <c r="CM78" s="10" t="s">
        <v>331</v>
      </c>
      <c r="CN78" s="10" t="s">
        <v>331</v>
      </c>
      <c r="CO78" s="10" t="s">
        <v>331</v>
      </c>
      <c r="CP78" s="10" t="s">
        <v>331</v>
      </c>
      <c r="CQ78" s="10" t="s">
        <v>331</v>
      </c>
      <c r="CR78" s="12">
        <f t="shared" si="1"/>
        <v>0</v>
      </c>
    </row>
    <row r="79" spans="1:96" x14ac:dyDescent="0.4">
      <c r="A79" t="s">
        <v>332</v>
      </c>
      <c r="B79" t="s">
        <v>333</v>
      </c>
      <c r="C79" s="10" t="s">
        <v>331</v>
      </c>
      <c r="D79" s="10" t="s">
        <v>331</v>
      </c>
      <c r="E79" s="10" t="s">
        <v>331</v>
      </c>
      <c r="F79" s="10" t="s">
        <v>331</v>
      </c>
      <c r="G79" s="10" t="s">
        <v>331</v>
      </c>
      <c r="H79" s="10">
        <v>46</v>
      </c>
      <c r="I79" s="10">
        <v>60</v>
      </c>
      <c r="J79" s="10" t="s">
        <v>331</v>
      </c>
      <c r="K79" s="10">
        <v>49</v>
      </c>
      <c r="L79" s="10">
        <v>4582</v>
      </c>
      <c r="M79" s="10">
        <v>39</v>
      </c>
      <c r="N79" s="10">
        <v>0</v>
      </c>
      <c r="O79" s="10" t="s">
        <v>331</v>
      </c>
      <c r="P79" s="10" t="s">
        <v>331</v>
      </c>
      <c r="Q79" s="10" t="s">
        <v>331</v>
      </c>
      <c r="R79" s="10" t="s">
        <v>331</v>
      </c>
      <c r="S79" s="10" t="s">
        <v>331</v>
      </c>
      <c r="T79" s="10" t="s">
        <v>331</v>
      </c>
      <c r="U79" s="10" t="s">
        <v>331</v>
      </c>
      <c r="V79" s="10">
        <v>15</v>
      </c>
      <c r="W79" s="10" t="s">
        <v>331</v>
      </c>
      <c r="X79" s="10">
        <v>2419</v>
      </c>
      <c r="Y79" s="10" t="s">
        <v>331</v>
      </c>
      <c r="Z79" s="10" t="s">
        <v>331</v>
      </c>
      <c r="AA79" s="10">
        <v>33</v>
      </c>
      <c r="AB79" s="10">
        <v>37</v>
      </c>
      <c r="AC79" s="10" t="s">
        <v>331</v>
      </c>
      <c r="AD79" s="10">
        <v>35</v>
      </c>
      <c r="AE79" s="10" t="s">
        <v>331</v>
      </c>
      <c r="AF79" s="10" t="s">
        <v>331</v>
      </c>
      <c r="AG79" s="10" t="s">
        <v>331</v>
      </c>
      <c r="AH79" s="10">
        <v>0</v>
      </c>
      <c r="AI79" s="10" t="s">
        <v>331</v>
      </c>
      <c r="AJ79" s="10" t="s">
        <v>331</v>
      </c>
      <c r="AK79" s="10">
        <v>0</v>
      </c>
      <c r="AL79" s="10">
        <v>0</v>
      </c>
      <c r="AM79" s="10" t="s">
        <v>331</v>
      </c>
      <c r="AN79" s="10">
        <v>313</v>
      </c>
      <c r="AO79" s="10">
        <v>0</v>
      </c>
      <c r="AP79" s="10" t="s">
        <v>331</v>
      </c>
      <c r="AQ79" s="10" t="s">
        <v>331</v>
      </c>
      <c r="AR79" s="10">
        <v>0</v>
      </c>
      <c r="AS79" s="10" t="s">
        <v>331</v>
      </c>
      <c r="AT79" s="10" t="s">
        <v>331</v>
      </c>
      <c r="AU79" s="10" t="s">
        <v>331</v>
      </c>
      <c r="AV79" s="10" t="s">
        <v>331</v>
      </c>
      <c r="AW79" s="10" t="s">
        <v>331</v>
      </c>
      <c r="AX79" s="10" t="s">
        <v>331</v>
      </c>
      <c r="AY79" s="10" t="s">
        <v>331</v>
      </c>
      <c r="AZ79" s="10">
        <v>0</v>
      </c>
      <c r="BA79" s="10" t="s">
        <v>331</v>
      </c>
      <c r="BB79" s="10" t="s">
        <v>331</v>
      </c>
      <c r="BC79" s="10" t="s">
        <v>331</v>
      </c>
      <c r="BD79" s="10">
        <v>11</v>
      </c>
      <c r="BE79" s="10" t="s">
        <v>331</v>
      </c>
      <c r="BF79" s="10" t="s">
        <v>331</v>
      </c>
      <c r="BG79" s="10">
        <v>232</v>
      </c>
      <c r="BH79" s="10">
        <v>0</v>
      </c>
      <c r="BI79" s="10" t="s">
        <v>331</v>
      </c>
      <c r="BJ79" s="10" t="s">
        <v>331</v>
      </c>
      <c r="BK79" s="10" t="s">
        <v>331</v>
      </c>
      <c r="BL79" s="10">
        <v>11</v>
      </c>
      <c r="BM79" s="10">
        <v>10</v>
      </c>
      <c r="BN79" s="10" t="s">
        <v>331</v>
      </c>
      <c r="BO79" s="10" t="s">
        <v>331</v>
      </c>
      <c r="BP79" s="10">
        <v>103</v>
      </c>
      <c r="BQ79" s="10">
        <v>4</v>
      </c>
      <c r="BR79" s="10" t="s">
        <v>331</v>
      </c>
      <c r="BS79" s="10" t="s">
        <v>331</v>
      </c>
      <c r="BT79" s="10" t="s">
        <v>331</v>
      </c>
      <c r="BU79" s="10" t="s">
        <v>331</v>
      </c>
      <c r="BV79" s="10">
        <v>7999</v>
      </c>
      <c r="BW79" s="10">
        <v>7509</v>
      </c>
      <c r="BX79" s="10">
        <v>1713</v>
      </c>
      <c r="BY79" s="10" t="s">
        <v>331</v>
      </c>
      <c r="BZ79" s="10" t="s">
        <v>331</v>
      </c>
      <c r="CA79" s="10" t="s">
        <v>331</v>
      </c>
      <c r="CB79" s="10">
        <v>133</v>
      </c>
      <c r="CC79" s="10" t="s">
        <v>331</v>
      </c>
      <c r="CD79" s="11">
        <v>-17452</v>
      </c>
      <c r="CE79" s="10" t="s">
        <v>331</v>
      </c>
      <c r="CF79" s="10" t="s">
        <v>331</v>
      </c>
      <c r="CG79" s="10" t="s">
        <v>331</v>
      </c>
      <c r="CH79" s="10" t="s">
        <v>331</v>
      </c>
      <c r="CI79" s="10" t="s">
        <v>331</v>
      </c>
      <c r="CJ79" s="10">
        <v>43</v>
      </c>
      <c r="CK79" s="10" t="s">
        <v>331</v>
      </c>
      <c r="CL79" s="10" t="s">
        <v>331</v>
      </c>
      <c r="CM79" s="10" t="s">
        <v>331</v>
      </c>
      <c r="CN79" s="10">
        <v>52</v>
      </c>
      <c r="CO79" s="10" t="s">
        <v>331</v>
      </c>
      <c r="CP79" s="10" t="s">
        <v>331</v>
      </c>
      <c r="CQ79" s="10">
        <v>-7999</v>
      </c>
      <c r="CR79" s="12">
        <f t="shared" si="1"/>
        <v>-3</v>
      </c>
    </row>
    <row r="80" spans="1:96" x14ac:dyDescent="0.4">
      <c r="A80" t="s">
        <v>12</v>
      </c>
      <c r="B80" t="s">
        <v>334</v>
      </c>
      <c r="C80" s="10">
        <v>930</v>
      </c>
      <c r="D80" s="10">
        <v>55</v>
      </c>
      <c r="E80" s="10">
        <v>1253</v>
      </c>
      <c r="F80" s="10">
        <v>64</v>
      </c>
      <c r="G80" s="10">
        <v>732</v>
      </c>
      <c r="H80" s="10">
        <v>3189</v>
      </c>
      <c r="I80" s="10">
        <v>1702</v>
      </c>
      <c r="J80" s="10">
        <v>173</v>
      </c>
      <c r="K80" s="10">
        <v>162</v>
      </c>
      <c r="L80" s="10">
        <v>605</v>
      </c>
      <c r="M80" s="10">
        <v>626</v>
      </c>
      <c r="N80" s="10">
        <v>1043</v>
      </c>
      <c r="O80" s="10">
        <v>578</v>
      </c>
      <c r="P80" s="10">
        <v>302</v>
      </c>
      <c r="Q80" s="10">
        <v>1643</v>
      </c>
      <c r="R80" s="10">
        <v>534</v>
      </c>
      <c r="S80" s="10">
        <v>78</v>
      </c>
      <c r="T80" s="10">
        <v>430</v>
      </c>
      <c r="U80" s="10">
        <v>1976</v>
      </c>
      <c r="V80" s="10">
        <v>101</v>
      </c>
      <c r="W80" s="10">
        <v>14</v>
      </c>
      <c r="X80" s="10">
        <v>469</v>
      </c>
      <c r="Y80" s="10">
        <v>143</v>
      </c>
      <c r="Z80" s="10">
        <v>1990</v>
      </c>
      <c r="AA80" s="10">
        <v>1584</v>
      </c>
      <c r="AB80" s="10">
        <v>517</v>
      </c>
      <c r="AC80" s="10">
        <v>5609</v>
      </c>
      <c r="AD80" s="10">
        <v>48</v>
      </c>
      <c r="AE80" s="10">
        <v>542</v>
      </c>
      <c r="AF80" s="10">
        <v>581</v>
      </c>
      <c r="AG80" s="10">
        <v>2652</v>
      </c>
      <c r="AH80" s="10">
        <v>17288</v>
      </c>
      <c r="AI80" s="10">
        <v>180</v>
      </c>
      <c r="AJ80" s="10">
        <v>2092</v>
      </c>
      <c r="AK80" s="10">
        <v>2712</v>
      </c>
      <c r="AL80" s="10">
        <v>29</v>
      </c>
      <c r="AM80" s="10">
        <v>362</v>
      </c>
      <c r="AN80" s="10">
        <v>765</v>
      </c>
      <c r="AO80" s="10">
        <v>180</v>
      </c>
      <c r="AP80" s="10">
        <v>3402</v>
      </c>
      <c r="AQ80" s="10">
        <v>532</v>
      </c>
      <c r="AR80" s="10">
        <v>9370</v>
      </c>
      <c r="AS80" s="10">
        <v>345</v>
      </c>
      <c r="AT80" s="10">
        <v>2954</v>
      </c>
      <c r="AU80" s="10">
        <v>35602</v>
      </c>
      <c r="AV80" s="10">
        <v>1799</v>
      </c>
      <c r="AW80" s="10">
        <v>62</v>
      </c>
      <c r="AX80" s="10">
        <v>199</v>
      </c>
      <c r="AY80" s="10">
        <v>3051</v>
      </c>
      <c r="AZ80" s="10">
        <v>1146</v>
      </c>
      <c r="BA80" s="10">
        <v>475</v>
      </c>
      <c r="BB80" s="10">
        <v>2571</v>
      </c>
      <c r="BC80" s="10">
        <v>3853</v>
      </c>
      <c r="BD80" s="10">
        <v>1246</v>
      </c>
      <c r="BE80" s="10">
        <v>2220</v>
      </c>
      <c r="BF80" s="10">
        <v>166</v>
      </c>
      <c r="BG80" s="10">
        <v>646</v>
      </c>
      <c r="BH80" s="10" t="s">
        <v>331</v>
      </c>
      <c r="BI80" s="10" t="s">
        <v>331</v>
      </c>
      <c r="BJ80" s="10">
        <v>452</v>
      </c>
      <c r="BK80" s="10" t="s">
        <v>331</v>
      </c>
      <c r="BL80" s="10">
        <v>361</v>
      </c>
      <c r="BM80" s="10">
        <v>293</v>
      </c>
      <c r="BN80" s="10">
        <v>803</v>
      </c>
      <c r="BO80" s="10">
        <v>1609</v>
      </c>
      <c r="BP80" s="10">
        <v>1259</v>
      </c>
      <c r="BQ80" s="10">
        <v>7215</v>
      </c>
      <c r="BR80" s="10">
        <v>3047</v>
      </c>
      <c r="BS80" s="10">
        <v>639</v>
      </c>
      <c r="BT80" s="10" t="s">
        <v>331</v>
      </c>
      <c r="BU80" s="10" t="s">
        <v>331</v>
      </c>
      <c r="BV80" s="10">
        <v>139252</v>
      </c>
      <c r="BW80" s="10">
        <v>130156</v>
      </c>
      <c r="BX80" s="10" t="s">
        <v>331</v>
      </c>
      <c r="BY80" s="10">
        <v>10369</v>
      </c>
      <c r="BZ80" s="10" t="s">
        <v>331</v>
      </c>
      <c r="CA80" s="10" t="s">
        <v>331</v>
      </c>
      <c r="CB80" s="10" t="s">
        <v>331</v>
      </c>
      <c r="CC80" s="10" t="s">
        <v>331</v>
      </c>
      <c r="CD80" s="11">
        <v>-279777</v>
      </c>
      <c r="CE80" s="10" t="s">
        <v>331</v>
      </c>
      <c r="CF80" s="10" t="s">
        <v>331</v>
      </c>
      <c r="CG80" s="10" t="s">
        <v>331</v>
      </c>
      <c r="CH80" s="10" t="s">
        <v>331</v>
      </c>
      <c r="CI80" s="10" t="s">
        <v>331</v>
      </c>
      <c r="CJ80" s="10" t="s">
        <v>331</v>
      </c>
      <c r="CK80" s="10" t="s">
        <v>331</v>
      </c>
      <c r="CL80" s="10" t="s">
        <v>331</v>
      </c>
      <c r="CM80" s="10" t="s">
        <v>331</v>
      </c>
      <c r="CN80" s="10" t="s">
        <v>331</v>
      </c>
      <c r="CO80" s="10" t="s">
        <v>331</v>
      </c>
      <c r="CP80" s="10" t="s">
        <v>331</v>
      </c>
      <c r="CQ80" s="10">
        <v>-139252</v>
      </c>
      <c r="CR80" s="12">
        <f t="shared" si="1"/>
        <v>-2</v>
      </c>
    </row>
    <row r="81" spans="3:96" x14ac:dyDescent="0.4">
      <c r="C81" s="12">
        <f>SUM(C8:C80)</f>
        <v>17082</v>
      </c>
      <c r="D81" s="12">
        <f t="shared" ref="D81:BO81" si="2">SUM(D8:D80)</f>
        <v>913</v>
      </c>
      <c r="E81" s="12">
        <f t="shared" si="2"/>
        <v>19087</v>
      </c>
      <c r="F81" s="12">
        <f t="shared" si="2"/>
        <v>4875</v>
      </c>
      <c r="G81" s="12">
        <f t="shared" si="2"/>
        <v>5202</v>
      </c>
      <c r="H81" s="12">
        <f t="shared" si="2"/>
        <v>15803</v>
      </c>
      <c r="I81" s="12">
        <f t="shared" si="2"/>
        <v>83115</v>
      </c>
      <c r="J81" s="12">
        <f t="shared" si="2"/>
        <v>7950</v>
      </c>
      <c r="K81" s="12">
        <f t="shared" si="2"/>
        <v>5978</v>
      </c>
      <c r="L81" s="12">
        <f t="shared" si="2"/>
        <v>38676</v>
      </c>
      <c r="M81" s="12">
        <f t="shared" si="2"/>
        <v>27357</v>
      </c>
      <c r="N81" s="12">
        <f t="shared" si="2"/>
        <v>47774</v>
      </c>
      <c r="O81" s="12">
        <f t="shared" si="2"/>
        <v>9186</v>
      </c>
      <c r="P81" s="12">
        <f t="shared" si="2"/>
        <v>15251</v>
      </c>
      <c r="Q81" s="12">
        <f t="shared" si="2"/>
        <v>128310</v>
      </c>
      <c r="R81" s="12">
        <f t="shared" si="2"/>
        <v>50000</v>
      </c>
      <c r="S81" s="12">
        <f t="shared" si="2"/>
        <v>7999</v>
      </c>
      <c r="T81" s="12">
        <f t="shared" si="2"/>
        <v>9813</v>
      </c>
      <c r="U81" s="12">
        <f t="shared" si="2"/>
        <v>62291</v>
      </c>
      <c r="V81" s="12">
        <f t="shared" si="2"/>
        <v>5208</v>
      </c>
      <c r="W81" s="12">
        <f t="shared" si="2"/>
        <v>1322</v>
      </c>
      <c r="X81" s="12">
        <f t="shared" si="2"/>
        <v>18640</v>
      </c>
      <c r="Y81" s="12">
        <f t="shared" si="2"/>
        <v>4610</v>
      </c>
      <c r="Z81" s="12">
        <f t="shared" si="2"/>
        <v>136422</v>
      </c>
      <c r="AA81" s="12">
        <f t="shared" si="2"/>
        <v>84713</v>
      </c>
      <c r="AB81" s="12">
        <f t="shared" si="2"/>
        <v>25722</v>
      </c>
      <c r="AC81" s="12">
        <f t="shared" si="2"/>
        <v>34940</v>
      </c>
      <c r="AD81" s="12">
        <f t="shared" si="2"/>
        <v>4993</v>
      </c>
      <c r="AE81" s="12">
        <f t="shared" si="2"/>
        <v>3570</v>
      </c>
      <c r="AF81" s="12">
        <f t="shared" si="2"/>
        <v>5090</v>
      </c>
      <c r="AG81" s="12">
        <f t="shared" si="2"/>
        <v>17170</v>
      </c>
      <c r="AH81" s="12">
        <f t="shared" si="2"/>
        <v>22348</v>
      </c>
      <c r="AI81" s="12">
        <f t="shared" si="2"/>
        <v>3133</v>
      </c>
      <c r="AJ81" s="12">
        <f t="shared" si="2"/>
        <v>2950</v>
      </c>
      <c r="AK81" s="12">
        <f t="shared" si="2"/>
        <v>6706</v>
      </c>
      <c r="AL81" s="12">
        <f t="shared" si="2"/>
        <v>1271</v>
      </c>
      <c r="AM81" s="12">
        <f t="shared" si="2"/>
        <v>585</v>
      </c>
      <c r="AN81" s="12">
        <f t="shared" si="2"/>
        <v>10174</v>
      </c>
      <c r="AO81" s="12">
        <f t="shared" si="2"/>
        <v>3336</v>
      </c>
      <c r="AP81" s="12">
        <f t="shared" si="2"/>
        <v>8251</v>
      </c>
      <c r="AQ81" s="12">
        <f t="shared" si="2"/>
        <v>3888</v>
      </c>
      <c r="AR81" s="12">
        <f t="shared" si="2"/>
        <v>43954</v>
      </c>
      <c r="AS81" s="12">
        <f t="shared" si="2"/>
        <v>10778</v>
      </c>
      <c r="AT81" s="12">
        <f t="shared" si="2"/>
        <v>10097</v>
      </c>
      <c r="AU81" s="12">
        <f t="shared" si="2"/>
        <v>41469</v>
      </c>
      <c r="AV81" s="12">
        <f t="shared" si="2"/>
        <v>51679</v>
      </c>
      <c r="AW81" s="12">
        <f t="shared" si="2"/>
        <v>2546</v>
      </c>
      <c r="AX81" s="12">
        <f t="shared" si="2"/>
        <v>3076</v>
      </c>
      <c r="AY81" s="12">
        <f t="shared" si="2"/>
        <v>23088</v>
      </c>
      <c r="AZ81" s="12">
        <f t="shared" si="2"/>
        <v>4170</v>
      </c>
      <c r="BA81" s="12">
        <f t="shared" si="2"/>
        <v>2672</v>
      </c>
      <c r="BB81" s="12">
        <f t="shared" si="2"/>
        <v>10223</v>
      </c>
      <c r="BC81" s="12">
        <f t="shared" si="2"/>
        <v>43763</v>
      </c>
      <c r="BD81" s="12">
        <f t="shared" si="2"/>
        <v>13955</v>
      </c>
      <c r="BE81" s="12">
        <f t="shared" si="2"/>
        <v>23778</v>
      </c>
      <c r="BF81" s="12">
        <f t="shared" si="2"/>
        <v>5359</v>
      </c>
      <c r="BG81" s="12">
        <f t="shared" si="2"/>
        <v>4900</v>
      </c>
      <c r="BH81" s="12">
        <f t="shared" si="2"/>
        <v>33927</v>
      </c>
      <c r="BI81" s="12">
        <f t="shared" si="2"/>
        <v>19804</v>
      </c>
      <c r="BJ81" s="12">
        <f t="shared" si="2"/>
        <v>6923</v>
      </c>
      <c r="BK81" s="12">
        <f t="shared" si="2"/>
        <v>5887</v>
      </c>
      <c r="BL81" s="12">
        <f t="shared" si="2"/>
        <v>1371</v>
      </c>
      <c r="BM81" s="12">
        <f t="shared" si="2"/>
        <v>3645</v>
      </c>
      <c r="BN81" s="12">
        <f t="shared" si="2"/>
        <v>6741</v>
      </c>
      <c r="BO81" s="12">
        <f t="shared" si="2"/>
        <v>21297</v>
      </c>
      <c r="BP81" s="12">
        <f t="shared" ref="BP81:CQ81" si="3">SUM(BP8:BP80)</f>
        <v>26597</v>
      </c>
      <c r="BQ81" s="12">
        <f t="shared" si="3"/>
        <v>35699</v>
      </c>
      <c r="BR81" s="12">
        <f t="shared" si="3"/>
        <v>9725</v>
      </c>
      <c r="BS81" s="12">
        <f t="shared" si="3"/>
        <v>1951</v>
      </c>
      <c r="BT81" s="12">
        <f t="shared" si="3"/>
        <v>56888</v>
      </c>
      <c r="BU81" s="12">
        <f t="shared" si="3"/>
        <v>11149</v>
      </c>
      <c r="BV81" s="12">
        <f t="shared" si="3"/>
        <v>1498856</v>
      </c>
      <c r="BW81" s="12">
        <f t="shared" si="3"/>
        <v>889334</v>
      </c>
      <c r="BX81" s="12">
        <f t="shared" si="3"/>
        <v>392441</v>
      </c>
      <c r="BY81" s="12">
        <f t="shared" si="3"/>
        <v>48404</v>
      </c>
      <c r="BZ81" s="12">
        <f t="shared" si="3"/>
        <v>3545</v>
      </c>
      <c r="CA81" s="12">
        <f t="shared" si="3"/>
        <v>553</v>
      </c>
      <c r="CB81" s="12">
        <f t="shared" si="3"/>
        <v>13206</v>
      </c>
      <c r="CC81" s="12">
        <f t="shared" si="3"/>
        <v>0</v>
      </c>
      <c r="CD81" s="13">
        <f t="shared" si="3"/>
        <v>-2889337</v>
      </c>
      <c r="CE81" s="12">
        <f t="shared" si="3"/>
        <v>0</v>
      </c>
      <c r="CF81" s="12">
        <f t="shared" si="3"/>
        <v>17439</v>
      </c>
      <c r="CG81" s="12">
        <f t="shared" si="3"/>
        <v>2229</v>
      </c>
      <c r="CH81" s="12">
        <f t="shared" si="3"/>
        <v>0</v>
      </c>
      <c r="CI81" s="12">
        <f t="shared" si="3"/>
        <v>0</v>
      </c>
      <c r="CJ81" s="12">
        <f t="shared" si="3"/>
        <v>3585</v>
      </c>
      <c r="CK81" s="12">
        <f t="shared" si="3"/>
        <v>2943</v>
      </c>
      <c r="CL81" s="12">
        <f t="shared" si="3"/>
        <v>0</v>
      </c>
      <c r="CM81" s="12">
        <f t="shared" si="3"/>
        <v>0</v>
      </c>
      <c r="CN81" s="12">
        <f t="shared" si="3"/>
        <v>16455</v>
      </c>
      <c r="CO81" s="12">
        <f t="shared" si="3"/>
        <v>345</v>
      </c>
      <c r="CP81" s="12">
        <f t="shared" si="3"/>
        <v>0</v>
      </c>
      <c r="CQ81" s="12">
        <f t="shared" si="3"/>
        <v>-1498856</v>
      </c>
      <c r="CR81" s="12">
        <f t="shared" si="1"/>
        <v>-43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336C-524B-43EC-879D-A7FECF834861}">
  <dimension ref="A1:J75"/>
  <sheetViews>
    <sheetView workbookViewId="0">
      <selection activeCell="I14" sqref="I14"/>
    </sheetView>
  </sheetViews>
  <sheetFormatPr defaultRowHeight="14.6" x14ac:dyDescent="0.4"/>
  <sheetData>
    <row r="1" spans="1:10" ht="15.9" x14ac:dyDescent="0.45">
      <c r="A1" t="s">
        <v>335</v>
      </c>
      <c r="B1" t="s">
        <v>336</v>
      </c>
      <c r="C1" t="s">
        <v>337</v>
      </c>
      <c r="E1" s="14" t="s">
        <v>338</v>
      </c>
      <c r="F1" t="s">
        <v>339</v>
      </c>
      <c r="H1" t="s">
        <v>340</v>
      </c>
      <c r="I1" t="s">
        <v>339</v>
      </c>
      <c r="J1" t="s">
        <v>347</v>
      </c>
    </row>
    <row r="2" spans="1:10" ht="15.9" x14ac:dyDescent="0.4">
      <c r="A2" t="s">
        <v>147</v>
      </c>
      <c r="B2" s="10">
        <v>-43306</v>
      </c>
      <c r="C2" s="12">
        <f>IF(TYPE(B2)=1,-B2,0)</f>
        <v>43306</v>
      </c>
      <c r="E2" s="15">
        <v>11</v>
      </c>
      <c r="F2" s="12">
        <f>SUM(C2:C3)</f>
        <v>61301</v>
      </c>
      <c r="H2" t="s">
        <v>10</v>
      </c>
      <c r="I2" s="12">
        <f>F2</f>
        <v>61301</v>
      </c>
      <c r="J2">
        <f>I2/1000</f>
        <v>61.301000000000002</v>
      </c>
    </row>
    <row r="3" spans="1:10" ht="15.9" x14ac:dyDescent="0.4">
      <c r="A3" t="s">
        <v>148</v>
      </c>
      <c r="B3" s="10">
        <v>-17995</v>
      </c>
      <c r="C3" s="12">
        <f t="shared" ref="C3:C66" si="0">IF(TYPE(B3)=1,-B3,0)</f>
        <v>17995</v>
      </c>
      <c r="E3" s="15">
        <v>21</v>
      </c>
      <c r="F3" s="12">
        <f>SUM(C4:C6)</f>
        <v>145240</v>
      </c>
      <c r="H3" t="s">
        <v>3</v>
      </c>
      <c r="I3" s="12">
        <f>SUM(F3:F5)</f>
        <v>147324</v>
      </c>
      <c r="J3">
        <f t="shared" ref="J3:J6" si="1">I3/1000</f>
        <v>147.32400000000001</v>
      </c>
    </row>
    <row r="4" spans="1:10" x14ac:dyDescent="0.4">
      <c r="A4" t="s">
        <v>149</v>
      </c>
      <c r="B4" s="10">
        <v>-138764</v>
      </c>
      <c r="C4" s="12">
        <f t="shared" si="0"/>
        <v>138764</v>
      </c>
      <c r="E4" s="16">
        <v>22</v>
      </c>
      <c r="F4" s="12">
        <f>C7</f>
        <v>2084</v>
      </c>
      <c r="H4" t="s">
        <v>11</v>
      </c>
      <c r="I4" s="12">
        <f>SUM(F6:F21)</f>
        <v>2383220</v>
      </c>
      <c r="J4">
        <f t="shared" si="1"/>
        <v>2383.2199999999998</v>
      </c>
    </row>
    <row r="5" spans="1:10" ht="15.9" x14ac:dyDescent="0.4">
      <c r="A5" t="s">
        <v>150</v>
      </c>
      <c r="B5" s="10">
        <v>-5773</v>
      </c>
      <c r="C5" s="12">
        <f t="shared" si="0"/>
        <v>5773</v>
      </c>
      <c r="E5" s="15">
        <v>23</v>
      </c>
      <c r="F5" s="12">
        <f>C8</f>
        <v>0</v>
      </c>
      <c r="H5" t="s">
        <v>12</v>
      </c>
      <c r="I5" s="12">
        <f>SUM(F22:F24)</f>
        <v>297492</v>
      </c>
      <c r="J5">
        <f t="shared" si="1"/>
        <v>297.49200000000002</v>
      </c>
    </row>
    <row r="6" spans="1:10" ht="15.9" x14ac:dyDescent="0.4">
      <c r="A6" t="s">
        <v>151</v>
      </c>
      <c r="B6" s="10">
        <v>-703</v>
      </c>
      <c r="C6" s="12">
        <f t="shared" si="0"/>
        <v>703</v>
      </c>
      <c r="E6" s="15" t="s">
        <v>341</v>
      </c>
      <c r="F6" s="12">
        <f>SUM(C9:C19)</f>
        <v>1377083</v>
      </c>
      <c r="H6" t="s">
        <v>14</v>
      </c>
      <c r="I6" s="12">
        <f>SUM(I2:I5)</f>
        <v>2889337</v>
      </c>
      <c r="J6">
        <f t="shared" si="1"/>
        <v>2889.337</v>
      </c>
    </row>
    <row r="7" spans="1:10" ht="15.9" x14ac:dyDescent="0.4">
      <c r="A7" t="s">
        <v>152</v>
      </c>
      <c r="B7" s="10">
        <v>-2084</v>
      </c>
      <c r="C7" s="12">
        <f t="shared" si="0"/>
        <v>2084</v>
      </c>
      <c r="E7" s="15" t="s">
        <v>342</v>
      </c>
      <c r="F7" s="12">
        <f>SUM(C20:C27)</f>
        <v>720700</v>
      </c>
    </row>
    <row r="8" spans="1:10" ht="15.9" x14ac:dyDescent="0.4">
      <c r="A8" t="s">
        <v>153</v>
      </c>
      <c r="B8" s="10" t="s">
        <v>331</v>
      </c>
      <c r="C8" s="12">
        <f t="shared" si="0"/>
        <v>0</v>
      </c>
      <c r="E8" s="15">
        <v>42</v>
      </c>
      <c r="F8" s="12">
        <f>SUM(C28)</f>
        <v>0</v>
      </c>
    </row>
    <row r="9" spans="1:10" ht="15.9" x14ac:dyDescent="0.4">
      <c r="A9" t="s">
        <v>154</v>
      </c>
      <c r="B9" s="10">
        <v>-19851</v>
      </c>
      <c r="C9" s="12">
        <f t="shared" si="0"/>
        <v>19851</v>
      </c>
      <c r="E9" s="15" t="s">
        <v>343</v>
      </c>
      <c r="F9" s="12">
        <f>SUM(C29:C32)</f>
        <v>0</v>
      </c>
    </row>
    <row r="10" spans="1:10" ht="15.9" x14ac:dyDescent="0.4">
      <c r="A10" t="s">
        <v>155</v>
      </c>
      <c r="B10" s="10">
        <v>-27834</v>
      </c>
      <c r="C10" s="12">
        <f t="shared" si="0"/>
        <v>27834</v>
      </c>
      <c r="E10" s="15" t="s">
        <v>344</v>
      </c>
      <c r="F10" s="12">
        <f>SUM(C33:C40)</f>
        <v>52245</v>
      </c>
    </row>
    <row r="11" spans="1:10" ht="15.9" x14ac:dyDescent="0.4">
      <c r="A11" t="s">
        <v>156</v>
      </c>
      <c r="B11" s="10">
        <v>-78029</v>
      </c>
      <c r="C11" s="12">
        <f t="shared" si="0"/>
        <v>78029</v>
      </c>
      <c r="E11" s="15">
        <v>51</v>
      </c>
      <c r="F11" s="12">
        <f>SUM(C41:C44)</f>
        <v>16493</v>
      </c>
    </row>
    <row r="12" spans="1:10" ht="15.9" x14ac:dyDescent="0.4">
      <c r="A12" t="s">
        <v>157</v>
      </c>
      <c r="B12" s="10">
        <v>-73364</v>
      </c>
      <c r="C12" s="12">
        <f t="shared" si="0"/>
        <v>73364</v>
      </c>
      <c r="E12" s="15">
        <v>52</v>
      </c>
      <c r="F12" s="12">
        <f>SUM(C45:C48)</f>
        <v>54342</v>
      </c>
    </row>
    <row r="13" spans="1:10" ht="15.9" x14ac:dyDescent="0.4">
      <c r="A13" t="s">
        <v>158</v>
      </c>
      <c r="B13" s="10">
        <v>-187227</v>
      </c>
      <c r="C13" s="12">
        <f t="shared" si="0"/>
        <v>187227</v>
      </c>
      <c r="E13" s="15">
        <v>53</v>
      </c>
      <c r="F13" s="12">
        <f>SUM(C49:C51)</f>
        <v>0</v>
      </c>
    </row>
    <row r="14" spans="1:10" ht="15.9" x14ac:dyDescent="0.4">
      <c r="A14" t="s">
        <v>159</v>
      </c>
      <c r="B14" s="10">
        <v>-326734</v>
      </c>
      <c r="C14" s="12">
        <f t="shared" si="0"/>
        <v>326734</v>
      </c>
      <c r="E14" s="15">
        <v>54</v>
      </c>
      <c r="F14" s="12">
        <f>SUM(C52:C54)</f>
        <v>146852</v>
      </c>
    </row>
    <row r="15" spans="1:10" ht="15.9" x14ac:dyDescent="0.4">
      <c r="A15" t="s">
        <v>160</v>
      </c>
      <c r="B15" s="10">
        <v>-112702</v>
      </c>
      <c r="C15" s="12">
        <f t="shared" si="0"/>
        <v>112702</v>
      </c>
      <c r="E15" s="15">
        <v>55</v>
      </c>
      <c r="F15" s="12">
        <f>SUM(C55)</f>
        <v>0</v>
      </c>
    </row>
    <row r="16" spans="1:10" ht="15.9" x14ac:dyDescent="0.4">
      <c r="A16" t="s">
        <v>161</v>
      </c>
      <c r="B16" s="10">
        <v>-343742</v>
      </c>
      <c r="C16" s="12">
        <f t="shared" si="0"/>
        <v>343742</v>
      </c>
      <c r="E16" s="15">
        <v>56</v>
      </c>
      <c r="F16" s="12">
        <f>SUM(C56:C57)</f>
        <v>2688</v>
      </c>
    </row>
    <row r="17" spans="1:6" ht="15.9" x14ac:dyDescent="0.4">
      <c r="A17" t="s">
        <v>162</v>
      </c>
      <c r="B17" s="10">
        <v>-57267</v>
      </c>
      <c r="C17" s="12">
        <f t="shared" si="0"/>
        <v>57267</v>
      </c>
      <c r="E17" s="15">
        <v>61</v>
      </c>
      <c r="F17" s="12">
        <f>SUM(C58)</f>
        <v>1661</v>
      </c>
    </row>
    <row r="18" spans="1:6" ht="15.9" x14ac:dyDescent="0.4">
      <c r="A18" t="s">
        <v>163</v>
      </c>
      <c r="B18" s="10">
        <v>-47217</v>
      </c>
      <c r="C18" s="12">
        <f t="shared" si="0"/>
        <v>47217</v>
      </c>
      <c r="E18" s="15">
        <v>62</v>
      </c>
      <c r="F18" s="12">
        <f>SUM(C59:C62)</f>
        <v>5506</v>
      </c>
    </row>
    <row r="19" spans="1:6" ht="15.9" x14ac:dyDescent="0.4">
      <c r="A19" t="s">
        <v>164</v>
      </c>
      <c r="B19" s="10">
        <v>-103116</v>
      </c>
      <c r="C19" s="12">
        <f t="shared" si="0"/>
        <v>103116</v>
      </c>
      <c r="E19" s="15">
        <v>71</v>
      </c>
      <c r="F19" s="12">
        <f>SUM(C63:C64)</f>
        <v>754</v>
      </c>
    </row>
    <row r="20" spans="1:6" ht="15.9" x14ac:dyDescent="0.4">
      <c r="A20" t="s">
        <v>165</v>
      </c>
      <c r="B20" s="10">
        <v>-102316</v>
      </c>
      <c r="C20" s="12">
        <f t="shared" si="0"/>
        <v>102316</v>
      </c>
      <c r="E20" s="15">
        <v>72</v>
      </c>
      <c r="F20" s="12">
        <f>SUM(C65:C66)</f>
        <v>0</v>
      </c>
    </row>
    <row r="21" spans="1:6" ht="15.9" x14ac:dyDescent="0.4">
      <c r="A21" t="s">
        <v>166</v>
      </c>
      <c r="B21" s="10">
        <v>-34955</v>
      </c>
      <c r="C21" s="12">
        <f t="shared" si="0"/>
        <v>34955</v>
      </c>
      <c r="E21" s="15">
        <v>81</v>
      </c>
      <c r="F21" s="12">
        <f>C67</f>
        <v>4896</v>
      </c>
    </row>
    <row r="22" spans="1:6" ht="15.9" x14ac:dyDescent="0.4">
      <c r="A22" t="s">
        <v>167</v>
      </c>
      <c r="B22" s="10">
        <v>-150544</v>
      </c>
      <c r="C22" s="12">
        <f t="shared" si="0"/>
        <v>150544</v>
      </c>
      <c r="E22" s="15" t="s">
        <v>345</v>
      </c>
      <c r="F22" s="12">
        <f>SUM(C68:C72)</f>
        <v>263</v>
      </c>
    </row>
    <row r="23" spans="1:6" ht="15.9" x14ac:dyDescent="0.4">
      <c r="A23" t="s">
        <v>168</v>
      </c>
      <c r="B23" s="10">
        <v>-24757</v>
      </c>
      <c r="C23" s="12">
        <f t="shared" si="0"/>
        <v>24757</v>
      </c>
      <c r="E23" s="15" t="s">
        <v>332</v>
      </c>
      <c r="F23" s="12">
        <f>SUM(C73)</f>
        <v>17452</v>
      </c>
    </row>
    <row r="24" spans="1:6" ht="15.9" x14ac:dyDescent="0.4">
      <c r="A24" t="s">
        <v>169</v>
      </c>
      <c r="B24" s="10">
        <v>-2871</v>
      </c>
      <c r="C24" s="12">
        <f t="shared" si="0"/>
        <v>2871</v>
      </c>
      <c r="E24" s="15" t="s">
        <v>12</v>
      </c>
      <c r="F24" s="12">
        <f>SUM(C74)</f>
        <v>279777</v>
      </c>
    </row>
    <row r="25" spans="1:6" ht="15.9" x14ac:dyDescent="0.4">
      <c r="A25" t="s">
        <v>170</v>
      </c>
      <c r="B25" s="10">
        <v>-68650</v>
      </c>
      <c r="C25" s="12">
        <f t="shared" si="0"/>
        <v>68650</v>
      </c>
      <c r="E25" s="15" t="s">
        <v>346</v>
      </c>
      <c r="F25" s="12">
        <f>SUM(F2:F24)</f>
        <v>2889337</v>
      </c>
    </row>
    <row r="26" spans="1:6" x14ac:dyDescent="0.4">
      <c r="A26" t="s">
        <v>171</v>
      </c>
      <c r="B26" s="10">
        <v>-276509</v>
      </c>
      <c r="C26" s="12">
        <f t="shared" si="0"/>
        <v>276509</v>
      </c>
    </row>
    <row r="27" spans="1:6" x14ac:dyDescent="0.4">
      <c r="A27" t="s">
        <v>172</v>
      </c>
      <c r="B27" s="10">
        <v>-60098</v>
      </c>
      <c r="C27" s="12">
        <f t="shared" si="0"/>
        <v>60098</v>
      </c>
    </row>
    <row r="28" spans="1:6" x14ac:dyDescent="0.4">
      <c r="A28" t="s">
        <v>173</v>
      </c>
      <c r="B28" s="10">
        <v>0</v>
      </c>
      <c r="C28" s="12">
        <f t="shared" si="0"/>
        <v>0</v>
      </c>
    </row>
    <row r="29" spans="1:6" x14ac:dyDescent="0.4">
      <c r="A29" t="s">
        <v>174</v>
      </c>
      <c r="B29" s="10" t="s">
        <v>331</v>
      </c>
      <c r="C29" s="12">
        <f t="shared" si="0"/>
        <v>0</v>
      </c>
    </row>
    <row r="30" spans="1:6" x14ac:dyDescent="0.4">
      <c r="A30" t="s">
        <v>175</v>
      </c>
      <c r="B30" s="10" t="s">
        <v>331</v>
      </c>
      <c r="C30" s="12">
        <f t="shared" si="0"/>
        <v>0</v>
      </c>
    </row>
    <row r="31" spans="1:6" x14ac:dyDescent="0.4">
      <c r="A31" t="s">
        <v>176</v>
      </c>
      <c r="B31" s="10" t="s">
        <v>331</v>
      </c>
      <c r="C31" s="12">
        <f t="shared" si="0"/>
        <v>0</v>
      </c>
    </row>
    <row r="32" spans="1:6" x14ac:dyDescent="0.4">
      <c r="A32" t="s">
        <v>177</v>
      </c>
      <c r="B32" s="10" t="s">
        <v>331</v>
      </c>
      <c r="C32" s="12">
        <f t="shared" si="0"/>
        <v>0</v>
      </c>
    </row>
    <row r="33" spans="1:3" x14ac:dyDescent="0.4">
      <c r="A33" t="s">
        <v>178</v>
      </c>
      <c r="B33" s="10">
        <v>-52205</v>
      </c>
      <c r="C33" s="12">
        <f t="shared" si="0"/>
        <v>52205</v>
      </c>
    </row>
    <row r="34" spans="1:3" x14ac:dyDescent="0.4">
      <c r="A34" t="s">
        <v>179</v>
      </c>
      <c r="B34" s="10" t="s">
        <v>331</v>
      </c>
      <c r="C34" s="12">
        <f t="shared" si="0"/>
        <v>0</v>
      </c>
    </row>
    <row r="35" spans="1:3" x14ac:dyDescent="0.4">
      <c r="A35" t="s">
        <v>180</v>
      </c>
      <c r="B35" s="10" t="s">
        <v>331</v>
      </c>
      <c r="C35" s="12">
        <f t="shared" si="0"/>
        <v>0</v>
      </c>
    </row>
    <row r="36" spans="1:3" x14ac:dyDescent="0.4">
      <c r="A36" t="s">
        <v>181</v>
      </c>
      <c r="B36" s="10" t="s">
        <v>331</v>
      </c>
      <c r="C36" s="12">
        <f t="shared" si="0"/>
        <v>0</v>
      </c>
    </row>
    <row r="37" spans="1:3" x14ac:dyDescent="0.4">
      <c r="A37" t="s">
        <v>182</v>
      </c>
      <c r="B37" s="10" t="s">
        <v>331</v>
      </c>
      <c r="C37" s="12">
        <f t="shared" si="0"/>
        <v>0</v>
      </c>
    </row>
    <row r="38" spans="1:3" x14ac:dyDescent="0.4">
      <c r="A38" t="s">
        <v>183</v>
      </c>
      <c r="B38" s="10" t="s">
        <v>331</v>
      </c>
      <c r="C38" s="12">
        <f t="shared" si="0"/>
        <v>0</v>
      </c>
    </row>
    <row r="39" spans="1:3" x14ac:dyDescent="0.4">
      <c r="A39" t="s">
        <v>184</v>
      </c>
      <c r="B39" s="10">
        <v>-40</v>
      </c>
      <c r="C39" s="12">
        <f t="shared" si="0"/>
        <v>40</v>
      </c>
    </row>
    <row r="40" spans="1:3" x14ac:dyDescent="0.4">
      <c r="A40" t="s">
        <v>185</v>
      </c>
      <c r="B40" s="10" t="s">
        <v>331</v>
      </c>
      <c r="C40" s="12">
        <f t="shared" si="0"/>
        <v>0</v>
      </c>
    </row>
    <row r="41" spans="1:3" x14ac:dyDescent="0.4">
      <c r="A41" t="s">
        <v>186</v>
      </c>
      <c r="B41" s="10">
        <v>-4673</v>
      </c>
      <c r="C41" s="12">
        <f t="shared" si="0"/>
        <v>4673</v>
      </c>
    </row>
    <row r="42" spans="1:3" x14ac:dyDescent="0.4">
      <c r="A42" t="s">
        <v>187</v>
      </c>
      <c r="B42" s="10">
        <v>-10344</v>
      </c>
      <c r="C42" s="12">
        <f t="shared" si="0"/>
        <v>10344</v>
      </c>
    </row>
    <row r="43" spans="1:3" x14ac:dyDescent="0.4">
      <c r="A43" t="s">
        <v>188</v>
      </c>
      <c r="B43" s="10">
        <v>-167</v>
      </c>
      <c r="C43" s="12">
        <f t="shared" si="0"/>
        <v>167</v>
      </c>
    </row>
    <row r="44" spans="1:3" x14ac:dyDescent="0.4">
      <c r="A44" t="s">
        <v>189</v>
      </c>
      <c r="B44" s="10">
        <v>-1309</v>
      </c>
      <c r="C44" s="12">
        <f t="shared" si="0"/>
        <v>1309</v>
      </c>
    </row>
    <row r="45" spans="1:3" x14ac:dyDescent="0.4">
      <c r="A45" t="s">
        <v>190</v>
      </c>
      <c r="B45" s="10">
        <v>-48</v>
      </c>
      <c r="C45" s="12">
        <f t="shared" si="0"/>
        <v>48</v>
      </c>
    </row>
    <row r="46" spans="1:3" x14ac:dyDescent="0.4">
      <c r="A46" t="s">
        <v>191</v>
      </c>
      <c r="B46" s="10">
        <v>-60</v>
      </c>
      <c r="C46" s="12">
        <f t="shared" si="0"/>
        <v>60</v>
      </c>
    </row>
    <row r="47" spans="1:3" x14ac:dyDescent="0.4">
      <c r="A47" t="s">
        <v>192</v>
      </c>
      <c r="B47" s="10">
        <v>-54234</v>
      </c>
      <c r="C47" s="12">
        <f t="shared" si="0"/>
        <v>54234</v>
      </c>
    </row>
    <row r="48" spans="1:3" x14ac:dyDescent="0.4">
      <c r="A48" t="s">
        <v>193</v>
      </c>
      <c r="B48" s="10" t="s">
        <v>331</v>
      </c>
      <c r="C48" s="12">
        <f t="shared" si="0"/>
        <v>0</v>
      </c>
    </row>
    <row r="49" spans="1:3" x14ac:dyDescent="0.4">
      <c r="A49" t="s">
        <v>194</v>
      </c>
      <c r="B49" s="10" t="s">
        <v>331</v>
      </c>
      <c r="C49" s="12">
        <f t="shared" si="0"/>
        <v>0</v>
      </c>
    </row>
    <row r="50" spans="1:3" x14ac:dyDescent="0.4">
      <c r="A50" t="s">
        <v>195</v>
      </c>
      <c r="B50" s="10" t="s">
        <v>331</v>
      </c>
      <c r="C50" s="12">
        <f t="shared" si="0"/>
        <v>0</v>
      </c>
    </row>
    <row r="51" spans="1:3" x14ac:dyDescent="0.4">
      <c r="A51" t="s">
        <v>196</v>
      </c>
      <c r="B51" s="10" t="s">
        <v>331</v>
      </c>
      <c r="C51" s="12">
        <f t="shared" si="0"/>
        <v>0</v>
      </c>
    </row>
    <row r="52" spans="1:3" x14ac:dyDescent="0.4">
      <c r="A52" t="s">
        <v>197</v>
      </c>
      <c r="B52" s="10">
        <v>-4735</v>
      </c>
      <c r="C52" s="12">
        <f t="shared" si="0"/>
        <v>4735</v>
      </c>
    </row>
    <row r="53" spans="1:3" x14ac:dyDescent="0.4">
      <c r="A53" t="s">
        <v>198</v>
      </c>
      <c r="B53" s="10">
        <v>-34667</v>
      </c>
      <c r="C53" s="12">
        <f t="shared" si="0"/>
        <v>34667</v>
      </c>
    </row>
    <row r="54" spans="1:3" x14ac:dyDescent="0.4">
      <c r="A54" t="s">
        <v>199</v>
      </c>
      <c r="B54" s="10">
        <v>-107450</v>
      </c>
      <c r="C54" s="12">
        <f t="shared" si="0"/>
        <v>107450</v>
      </c>
    </row>
    <row r="55" spans="1:3" x14ac:dyDescent="0.4">
      <c r="A55" t="s">
        <v>200</v>
      </c>
      <c r="B55" s="10" t="s">
        <v>331</v>
      </c>
      <c r="C55" s="12">
        <f t="shared" si="0"/>
        <v>0</v>
      </c>
    </row>
    <row r="56" spans="1:3" x14ac:dyDescent="0.4">
      <c r="A56" t="s">
        <v>201</v>
      </c>
      <c r="B56" s="10">
        <v>-2397</v>
      </c>
      <c r="C56" s="12">
        <f t="shared" si="0"/>
        <v>2397</v>
      </c>
    </row>
    <row r="57" spans="1:3" x14ac:dyDescent="0.4">
      <c r="A57" t="s">
        <v>202</v>
      </c>
      <c r="B57" s="10">
        <v>-291</v>
      </c>
      <c r="C57" s="12">
        <f t="shared" si="0"/>
        <v>291</v>
      </c>
    </row>
    <row r="58" spans="1:3" x14ac:dyDescent="0.4">
      <c r="A58" t="s">
        <v>203</v>
      </c>
      <c r="B58" s="10">
        <v>-1661</v>
      </c>
      <c r="C58" s="12">
        <f t="shared" si="0"/>
        <v>1661</v>
      </c>
    </row>
    <row r="59" spans="1:3" x14ac:dyDescent="0.4">
      <c r="A59" t="s">
        <v>204</v>
      </c>
      <c r="B59" s="10" t="s">
        <v>331</v>
      </c>
      <c r="C59" s="12">
        <f t="shared" si="0"/>
        <v>0</v>
      </c>
    </row>
    <row r="60" spans="1:3" x14ac:dyDescent="0.4">
      <c r="A60" t="s">
        <v>205</v>
      </c>
      <c r="B60" s="10">
        <v>-5506</v>
      </c>
      <c r="C60" s="12">
        <f t="shared" si="0"/>
        <v>5506</v>
      </c>
    </row>
    <row r="61" spans="1:3" x14ac:dyDescent="0.4">
      <c r="A61" t="s">
        <v>206</v>
      </c>
      <c r="B61" s="10" t="s">
        <v>331</v>
      </c>
      <c r="C61" s="12">
        <f t="shared" si="0"/>
        <v>0</v>
      </c>
    </row>
    <row r="62" spans="1:3" x14ac:dyDescent="0.4">
      <c r="A62" t="s">
        <v>207</v>
      </c>
      <c r="B62" s="10" t="s">
        <v>331</v>
      </c>
      <c r="C62" s="12">
        <f t="shared" si="0"/>
        <v>0</v>
      </c>
    </row>
    <row r="63" spans="1:3" x14ac:dyDescent="0.4">
      <c r="A63" t="s">
        <v>208</v>
      </c>
      <c r="B63" s="10">
        <v>-754</v>
      </c>
      <c r="C63" s="12">
        <f t="shared" si="0"/>
        <v>754</v>
      </c>
    </row>
    <row r="64" spans="1:3" x14ac:dyDescent="0.4">
      <c r="A64" t="s">
        <v>209</v>
      </c>
      <c r="B64" s="10" t="s">
        <v>331</v>
      </c>
      <c r="C64" s="12">
        <f t="shared" si="0"/>
        <v>0</v>
      </c>
    </row>
    <row r="65" spans="1:3" x14ac:dyDescent="0.4">
      <c r="A65" t="s">
        <v>210</v>
      </c>
      <c r="B65" s="10" t="s">
        <v>331</v>
      </c>
      <c r="C65" s="12">
        <f t="shared" si="0"/>
        <v>0</v>
      </c>
    </row>
    <row r="66" spans="1:3" x14ac:dyDescent="0.4">
      <c r="A66" t="s">
        <v>211</v>
      </c>
      <c r="B66" s="10" t="s">
        <v>331</v>
      </c>
      <c r="C66" s="12">
        <f t="shared" si="0"/>
        <v>0</v>
      </c>
    </row>
    <row r="67" spans="1:3" x14ac:dyDescent="0.4">
      <c r="A67" t="s">
        <v>212</v>
      </c>
      <c r="B67" s="10">
        <v>-4896</v>
      </c>
      <c r="C67" s="12">
        <f t="shared" ref="C67:C74" si="2">IF(TYPE(B67)=1,-B67,0)</f>
        <v>4896</v>
      </c>
    </row>
    <row r="68" spans="1:3" x14ac:dyDescent="0.4">
      <c r="A68" t="s">
        <v>213</v>
      </c>
      <c r="B68" s="10" t="s">
        <v>331</v>
      </c>
      <c r="C68" s="12">
        <f t="shared" si="2"/>
        <v>0</v>
      </c>
    </row>
    <row r="69" spans="1:3" x14ac:dyDescent="0.4">
      <c r="A69" t="s">
        <v>214</v>
      </c>
      <c r="B69" s="10" t="s">
        <v>331</v>
      </c>
      <c r="C69" s="12">
        <f t="shared" si="2"/>
        <v>0</v>
      </c>
    </row>
    <row r="70" spans="1:3" x14ac:dyDescent="0.4">
      <c r="A70" t="s">
        <v>215</v>
      </c>
      <c r="B70" s="10">
        <v>-263</v>
      </c>
      <c r="C70" s="12">
        <f t="shared" si="2"/>
        <v>263</v>
      </c>
    </row>
    <row r="71" spans="1:3" x14ac:dyDescent="0.4">
      <c r="A71" t="s">
        <v>216</v>
      </c>
      <c r="B71" s="10" t="s">
        <v>331</v>
      </c>
      <c r="C71" s="12">
        <f t="shared" si="2"/>
        <v>0</v>
      </c>
    </row>
    <row r="72" spans="1:3" x14ac:dyDescent="0.4">
      <c r="A72" t="s">
        <v>217</v>
      </c>
      <c r="B72" s="10" t="s">
        <v>331</v>
      </c>
      <c r="C72" s="12">
        <f t="shared" si="2"/>
        <v>0</v>
      </c>
    </row>
    <row r="73" spans="1:3" x14ac:dyDescent="0.4">
      <c r="A73" t="s">
        <v>332</v>
      </c>
      <c r="B73" s="10">
        <v>-17452</v>
      </c>
      <c r="C73" s="12">
        <f t="shared" si="2"/>
        <v>17452</v>
      </c>
    </row>
    <row r="74" spans="1:3" x14ac:dyDescent="0.4">
      <c r="A74" t="s">
        <v>12</v>
      </c>
      <c r="B74" s="10">
        <v>-279777</v>
      </c>
      <c r="C74" s="12">
        <f t="shared" si="2"/>
        <v>279777</v>
      </c>
    </row>
    <row r="75" spans="1:3" x14ac:dyDescent="0.4">
      <c r="A75" t="s">
        <v>14</v>
      </c>
      <c r="C75" s="12">
        <f>SUM(C2:C74)</f>
        <v>2889337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43A6-531F-46CB-A91F-05AB9D625082}">
  <dimension ref="A1:F13"/>
  <sheetViews>
    <sheetView tabSelected="1" zoomScale="130" zoomScaleNormal="130" workbookViewId="0">
      <selection activeCell="A12" sqref="A12"/>
    </sheetView>
  </sheetViews>
  <sheetFormatPr defaultRowHeight="14.6" x14ac:dyDescent="0.4"/>
  <cols>
    <col min="1" max="1" width="13" bestFit="1" customWidth="1"/>
    <col min="2" max="2" width="11.3828125" bestFit="1" customWidth="1"/>
    <col min="3" max="3" width="8" bestFit="1" customWidth="1"/>
    <col min="5" max="5" width="8.4609375" bestFit="1" customWidth="1"/>
    <col min="6" max="6" width="10.765625" bestFit="1" customWidth="1"/>
  </cols>
  <sheetData>
    <row r="1" spans="1:6" x14ac:dyDescent="0.4">
      <c r="A1" t="s">
        <v>9</v>
      </c>
      <c r="B1" t="s">
        <v>20</v>
      </c>
      <c r="C1" s="1" t="s">
        <v>15</v>
      </c>
      <c r="D1" t="s">
        <v>17</v>
      </c>
      <c r="E1" t="s">
        <v>18</v>
      </c>
      <c r="F1" s="34" t="s">
        <v>19</v>
      </c>
    </row>
    <row r="2" spans="1:6" x14ac:dyDescent="0.4">
      <c r="A2" t="s">
        <v>13</v>
      </c>
      <c r="B2" s="2">
        <v>162.6</v>
      </c>
      <c r="C2" s="1">
        <f>B2/$B$6</f>
        <v>7.6078717610398366E-3</v>
      </c>
      <c r="D2" s="2">
        <f>Import_clean!J2</f>
        <v>61.301000000000002</v>
      </c>
      <c r="E2" s="1">
        <f>D2/$D$6</f>
        <v>2.1216285950721569E-2</v>
      </c>
      <c r="F2" s="49">
        <f>D2/B2</f>
        <v>0.3770049200492005</v>
      </c>
    </row>
    <row r="3" spans="1:6" x14ac:dyDescent="0.4">
      <c r="A3" t="s">
        <v>3</v>
      </c>
      <c r="B3" s="2">
        <v>3903.5</v>
      </c>
      <c r="C3" s="1">
        <f t="shared" ref="C3:C6" si="0">B3/$B$6</f>
        <v>0.18264039003209717</v>
      </c>
      <c r="D3" s="2">
        <f>Import_clean!J3</f>
        <v>147.32400000000001</v>
      </c>
      <c r="E3" s="1">
        <f t="shared" ref="E3:E6" si="1">D3/$D$6</f>
        <v>5.0988860074127736E-2</v>
      </c>
      <c r="F3" s="49">
        <f t="shared" ref="F3:F6" si="2">D3/B3</f>
        <v>3.7741514025874216E-2</v>
      </c>
    </row>
    <row r="4" spans="1:6" x14ac:dyDescent="0.4">
      <c r="A4" t="s">
        <v>11</v>
      </c>
      <c r="B4" s="2">
        <v>14684.7</v>
      </c>
      <c r="C4" s="1">
        <f t="shared" si="0"/>
        <v>0.68708065466999813</v>
      </c>
      <c r="D4" s="2">
        <f>Import_clean!J4</f>
        <v>2383.2199999999998</v>
      </c>
      <c r="E4" s="1">
        <f>D4/$D$6</f>
        <v>0.82483282496988053</v>
      </c>
      <c r="F4" s="49">
        <f t="shared" si="2"/>
        <v>0.16229272644316872</v>
      </c>
    </row>
    <row r="5" spans="1:6" x14ac:dyDescent="0.4">
      <c r="A5" t="s">
        <v>16</v>
      </c>
      <c r="B5" s="2">
        <v>2621.8</v>
      </c>
      <c r="C5" s="1">
        <f t="shared" si="0"/>
        <v>0.12267108353686497</v>
      </c>
      <c r="D5" s="2">
        <f>Import_clean!J5</f>
        <v>297.49200000000002</v>
      </c>
      <c r="E5" s="1">
        <f t="shared" si="1"/>
        <v>0.10296202900527007</v>
      </c>
      <c r="F5" s="49">
        <f t="shared" si="2"/>
        <v>0.11346860935235334</v>
      </c>
    </row>
    <row r="6" spans="1:6" x14ac:dyDescent="0.4">
      <c r="A6" t="s">
        <v>14</v>
      </c>
      <c r="B6" s="2">
        <v>21372.6</v>
      </c>
      <c r="C6" s="1">
        <f t="shared" si="0"/>
        <v>1</v>
      </c>
      <c r="D6" s="2">
        <f>Import_clean!J6</f>
        <v>2889.337</v>
      </c>
      <c r="E6" s="1">
        <f t="shared" si="1"/>
        <v>1</v>
      </c>
      <c r="F6" s="49">
        <f t="shared" si="2"/>
        <v>0.13518883991652864</v>
      </c>
    </row>
    <row r="8" spans="1:6" x14ac:dyDescent="0.4">
      <c r="A8" s="50" t="s">
        <v>415</v>
      </c>
    </row>
    <row r="9" spans="1:6" x14ac:dyDescent="0.4">
      <c r="A9" t="s">
        <v>9</v>
      </c>
      <c r="B9" t="s">
        <v>20</v>
      </c>
      <c r="C9" s="1" t="s">
        <v>15</v>
      </c>
      <c r="D9" t="s">
        <v>17</v>
      </c>
      <c r="E9" t="s">
        <v>18</v>
      </c>
      <c r="F9" s="5" t="s">
        <v>19</v>
      </c>
    </row>
    <row r="10" spans="1:6" x14ac:dyDescent="0.4">
      <c r="A10" t="s">
        <v>3</v>
      </c>
      <c r="B10" s="2">
        <f>B3</f>
        <v>3903.5</v>
      </c>
      <c r="C10" s="1">
        <f t="shared" ref="C10:E10" si="3">C3</f>
        <v>0.18264039003209717</v>
      </c>
      <c r="D10" s="2">
        <f t="shared" si="3"/>
        <v>147.32400000000001</v>
      </c>
      <c r="E10" s="1">
        <f t="shared" si="3"/>
        <v>5.0988860074127736E-2</v>
      </c>
      <c r="F10" s="23">
        <f>D10/B10</f>
        <v>3.7741514025874216E-2</v>
      </c>
    </row>
    <row r="11" spans="1:6" x14ac:dyDescent="0.4">
      <c r="A11" t="s">
        <v>11</v>
      </c>
      <c r="B11" s="2">
        <f>B4</f>
        <v>14684.7</v>
      </c>
      <c r="C11" s="1">
        <f t="shared" ref="C11:E11" si="4">C4</f>
        <v>0.68708065466999813</v>
      </c>
      <c r="D11" s="2">
        <f t="shared" si="4"/>
        <v>2383.2199999999998</v>
      </c>
      <c r="E11" s="1">
        <f t="shared" si="4"/>
        <v>0.82483282496988053</v>
      </c>
      <c r="F11" s="23">
        <f t="shared" ref="F11:F13" si="5">D11/B11</f>
        <v>0.16229272644316872</v>
      </c>
    </row>
    <row r="12" spans="1:6" x14ac:dyDescent="0.4">
      <c r="A12" t="s">
        <v>428</v>
      </c>
      <c r="B12" s="2">
        <f>SUM(B2, B5)</f>
        <v>2784.4</v>
      </c>
      <c r="C12" s="1">
        <f t="shared" ref="C12:E12" si="6">SUM(C2, C5)</f>
        <v>0.13027895529790481</v>
      </c>
      <c r="D12" s="2">
        <f t="shared" si="6"/>
        <v>358.79300000000001</v>
      </c>
      <c r="E12" s="1">
        <f t="shared" si="6"/>
        <v>0.12417831495599164</v>
      </c>
      <c r="F12" s="23">
        <f t="shared" si="5"/>
        <v>0.12885828185605516</v>
      </c>
    </row>
    <row r="13" spans="1:6" x14ac:dyDescent="0.4">
      <c r="A13" t="s">
        <v>14</v>
      </c>
      <c r="B13" s="2">
        <f>SUM(B10:B12)</f>
        <v>21372.600000000002</v>
      </c>
      <c r="C13" s="1">
        <f t="shared" ref="C13:E13" si="7">SUM(C10:C12)</f>
        <v>1.0000000000000002</v>
      </c>
      <c r="D13" s="2">
        <f t="shared" si="7"/>
        <v>2889.337</v>
      </c>
      <c r="E13" s="1">
        <f t="shared" si="7"/>
        <v>0.99999999999999989</v>
      </c>
      <c r="F13" s="23">
        <f t="shared" si="5"/>
        <v>0.13518883991652864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89E1-F5E9-4659-89DD-E512E75DADCC}">
  <dimension ref="A1:AX17"/>
  <sheetViews>
    <sheetView zoomScale="115" zoomScaleNormal="115" workbookViewId="0">
      <pane xSplit="2" ySplit="7" topLeftCell="AJ8" activePane="bottomRight" state="frozen"/>
      <selection pane="topRight" activeCell="C1" sqref="C1"/>
      <selection pane="bottomLeft" activeCell="A10" sqref="A10"/>
      <selection pane="bottomRight" activeCell="AW10" sqref="AW10"/>
    </sheetView>
  </sheetViews>
  <sheetFormatPr defaultRowHeight="14.6" x14ac:dyDescent="0.4"/>
  <cols>
    <col min="1" max="1" width="13" bestFit="1" customWidth="1"/>
    <col min="3" max="3" width="1.4609375" customWidth="1"/>
    <col min="4" max="4" width="9.84375" bestFit="1" customWidth="1"/>
    <col min="5" max="5" width="9.23046875" bestFit="1" customWidth="1"/>
    <col min="6" max="6" width="9.3046875" bestFit="1" customWidth="1"/>
    <col min="7" max="7" width="10.84375" bestFit="1" customWidth="1"/>
    <col min="8" max="14" width="9.3046875" bestFit="1" customWidth="1"/>
    <col min="15" max="16" width="11.23046875" bestFit="1" customWidth="1"/>
    <col min="17" max="33" width="9.3046875" bestFit="1" customWidth="1"/>
  </cols>
  <sheetData>
    <row r="1" spans="1:50" x14ac:dyDescent="0.4">
      <c r="A1" t="s">
        <v>350</v>
      </c>
      <c r="D1" t="s">
        <v>349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t="s">
        <v>381</v>
      </c>
      <c r="AC1" t="s">
        <v>382</v>
      </c>
      <c r="AD1" t="s">
        <v>383</v>
      </c>
      <c r="AE1" t="s">
        <v>384</v>
      </c>
      <c r="AF1" t="s">
        <v>385</v>
      </c>
      <c r="AG1" t="s">
        <v>386</v>
      </c>
      <c r="AH1" t="s">
        <v>387</v>
      </c>
      <c r="AI1" t="s">
        <v>388</v>
      </c>
      <c r="AJ1" t="s">
        <v>389</v>
      </c>
      <c r="AK1" t="s">
        <v>390</v>
      </c>
      <c r="AL1" t="s">
        <v>391</v>
      </c>
      <c r="AM1" t="s">
        <v>392</v>
      </c>
      <c r="AN1" t="s">
        <v>418</v>
      </c>
      <c r="AO1" t="s">
        <v>419</v>
      </c>
      <c r="AP1" t="s">
        <v>420</v>
      </c>
      <c r="AQ1" t="s">
        <v>421</v>
      </c>
      <c r="AR1" t="s">
        <v>422</v>
      </c>
      <c r="AS1" t="s">
        <v>423</v>
      </c>
      <c r="AT1" t="s">
        <v>424</v>
      </c>
      <c r="AU1" t="s">
        <v>425</v>
      </c>
      <c r="AV1" t="s">
        <v>426</v>
      </c>
      <c r="AW1" s="18" t="s">
        <v>427</v>
      </c>
    </row>
    <row r="2" spans="1:50" x14ac:dyDescent="0.4">
      <c r="A2" t="s">
        <v>352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 s="17">
        <v>13</v>
      </c>
      <c r="M2" s="17">
        <v>15</v>
      </c>
      <c r="N2" s="17">
        <v>17</v>
      </c>
      <c r="O2" s="17">
        <v>17</v>
      </c>
      <c r="P2" s="17">
        <v>30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 s="17">
        <v>10</v>
      </c>
      <c r="AA2" s="17">
        <v>8</v>
      </c>
      <c r="AB2">
        <v>8</v>
      </c>
      <c r="AC2">
        <v>8</v>
      </c>
      <c r="AD2" s="17">
        <v>10</v>
      </c>
      <c r="AE2" s="17">
        <v>12</v>
      </c>
      <c r="AF2" s="17">
        <v>14</v>
      </c>
      <c r="AG2" s="17">
        <v>15</v>
      </c>
      <c r="AH2">
        <v>15</v>
      </c>
      <c r="AI2">
        <v>15</v>
      </c>
      <c r="AJ2">
        <v>15</v>
      </c>
      <c r="AK2">
        <v>16</v>
      </c>
      <c r="AL2" s="17">
        <v>18</v>
      </c>
      <c r="AM2" s="17">
        <v>18</v>
      </c>
      <c r="AN2">
        <v>20</v>
      </c>
      <c r="AO2" s="17">
        <v>20</v>
      </c>
      <c r="AP2" s="17">
        <v>25</v>
      </c>
      <c r="AQ2">
        <v>25</v>
      </c>
      <c r="AR2">
        <v>25</v>
      </c>
      <c r="AS2" s="17">
        <v>24</v>
      </c>
      <c r="AT2">
        <v>24</v>
      </c>
      <c r="AU2" s="17">
        <v>27</v>
      </c>
      <c r="AV2" s="17">
        <v>28</v>
      </c>
      <c r="AW2" s="17">
        <v>29</v>
      </c>
    </row>
    <row r="3" spans="1:50" x14ac:dyDescent="0.4">
      <c r="A3" t="s">
        <v>353</v>
      </c>
      <c r="D3">
        <v>2.5</v>
      </c>
      <c r="E3">
        <v>2.5</v>
      </c>
      <c r="F3">
        <v>2.5</v>
      </c>
      <c r="G3">
        <v>2.5</v>
      </c>
      <c r="H3" s="17">
        <v>3.5</v>
      </c>
      <c r="I3" s="17">
        <v>3.3</v>
      </c>
      <c r="J3" s="17">
        <v>3.4</v>
      </c>
      <c r="K3" s="17">
        <v>3.38</v>
      </c>
      <c r="L3" s="17">
        <v>3.38</v>
      </c>
      <c r="M3" s="17">
        <v>3.38</v>
      </c>
      <c r="N3" s="17">
        <v>3.38</v>
      </c>
      <c r="O3" s="17">
        <v>3.38</v>
      </c>
      <c r="P3" s="17">
        <v>30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 s="17">
        <v>5</v>
      </c>
      <c r="AI3" s="17">
        <v>4</v>
      </c>
      <c r="AJ3" s="17">
        <v>4.7</v>
      </c>
      <c r="AK3" s="17">
        <v>4.8</v>
      </c>
      <c r="AL3" s="17">
        <v>5</v>
      </c>
      <c r="AM3" s="17">
        <v>5</v>
      </c>
      <c r="AN3" s="17">
        <v>7</v>
      </c>
      <c r="AO3">
        <v>1</v>
      </c>
      <c r="AP3">
        <v>1</v>
      </c>
      <c r="AQ3" s="17">
        <v>8</v>
      </c>
      <c r="AR3">
        <v>8</v>
      </c>
      <c r="AS3" s="17">
        <v>7.5</v>
      </c>
      <c r="AT3">
        <v>7.5</v>
      </c>
      <c r="AU3" s="17">
        <v>7.4</v>
      </c>
      <c r="AV3" s="17">
        <v>7.5</v>
      </c>
      <c r="AW3" s="17">
        <v>8</v>
      </c>
    </row>
    <row r="4" spans="1:50" x14ac:dyDescent="0.4">
      <c r="A4" t="s">
        <v>354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 s="17">
        <v>5</v>
      </c>
      <c r="AI4" s="17">
        <v>6</v>
      </c>
      <c r="AJ4" s="17">
        <v>6.4</v>
      </c>
      <c r="AK4">
        <v>6.4</v>
      </c>
      <c r="AL4" s="17">
        <v>7</v>
      </c>
      <c r="AM4" s="17">
        <v>7</v>
      </c>
      <c r="AN4" s="17">
        <v>9</v>
      </c>
      <c r="AO4">
        <v>1</v>
      </c>
      <c r="AP4">
        <v>1</v>
      </c>
      <c r="AQ4" s="17">
        <v>9</v>
      </c>
      <c r="AR4" s="17">
        <v>2</v>
      </c>
      <c r="AS4">
        <v>2</v>
      </c>
      <c r="AT4">
        <v>2</v>
      </c>
      <c r="AU4">
        <v>2</v>
      </c>
      <c r="AV4">
        <v>2</v>
      </c>
      <c r="AW4">
        <v>2</v>
      </c>
    </row>
    <row r="5" spans="1:50" x14ac:dyDescent="0.4">
      <c r="A5" t="s">
        <v>367</v>
      </c>
      <c r="D5" s="17">
        <v>0.06</v>
      </c>
      <c r="E5" s="17">
        <v>0.1</v>
      </c>
      <c r="F5" s="17">
        <v>0.09</v>
      </c>
      <c r="G5" s="17">
        <v>9.5000000000000001E-2</v>
      </c>
      <c r="H5" s="17">
        <v>9.5000000000000001E-2</v>
      </c>
      <c r="I5" s="17">
        <v>9.5000000000000001E-2</v>
      </c>
      <c r="J5" s="17">
        <v>9.5000000000000001E-2</v>
      </c>
      <c r="K5" s="17">
        <v>9.5000000000000001E-2</v>
      </c>
      <c r="L5" s="17">
        <v>9.5000000000000001E-2</v>
      </c>
      <c r="M5" s="17">
        <v>9.5000000000000001E-2</v>
      </c>
      <c r="N5" s="17">
        <v>9.5000000000000001E-2</v>
      </c>
      <c r="O5" s="17">
        <v>10</v>
      </c>
      <c r="P5" s="17">
        <v>10</v>
      </c>
      <c r="Q5" s="17">
        <v>0.7</v>
      </c>
      <c r="R5" s="17">
        <v>0.1</v>
      </c>
      <c r="S5" s="17">
        <v>7.0000000000000007E-2</v>
      </c>
      <c r="T5" s="17">
        <v>0.04</v>
      </c>
      <c r="U5" s="17">
        <v>0.03</v>
      </c>
      <c r="V5" s="17">
        <v>0.02</v>
      </c>
      <c r="W5" s="17">
        <v>2.1999999999999999E-2</v>
      </c>
      <c r="X5" s="17">
        <v>2.4E-2</v>
      </c>
      <c r="Y5" s="17">
        <v>2.5000000000000001E-2</v>
      </c>
      <c r="Z5" s="17">
        <v>2.5000000000000001E-2</v>
      </c>
      <c r="AA5" s="17">
        <v>0.03</v>
      </c>
      <c r="AB5" s="17">
        <v>0.04</v>
      </c>
      <c r="AC5" s="17">
        <v>7.0000000000000007E-2</v>
      </c>
      <c r="AD5" s="17">
        <v>7.0000000000000007E-2</v>
      </c>
      <c r="AE5" s="17">
        <v>0.08</v>
      </c>
      <c r="AF5" s="17">
        <v>0.08</v>
      </c>
      <c r="AG5" s="17">
        <v>0.1</v>
      </c>
      <c r="AH5">
        <v>0.1</v>
      </c>
      <c r="AI5">
        <v>0.1</v>
      </c>
      <c r="AJ5">
        <v>0.1</v>
      </c>
      <c r="AK5" s="17">
        <v>0.12</v>
      </c>
      <c r="AL5" s="17">
        <v>0.15</v>
      </c>
      <c r="AM5">
        <v>0.2</v>
      </c>
      <c r="AN5">
        <v>0.25</v>
      </c>
      <c r="AO5" s="17">
        <v>0.15</v>
      </c>
      <c r="AP5" s="17">
        <v>0.15</v>
      </c>
      <c r="AQ5">
        <v>0.15</v>
      </c>
      <c r="AR5">
        <v>0.15</v>
      </c>
      <c r="AS5">
        <v>0.15</v>
      </c>
      <c r="AT5" s="17">
        <v>0.2</v>
      </c>
      <c r="AU5" s="17">
        <v>0.22</v>
      </c>
      <c r="AV5" s="17">
        <v>0.23</v>
      </c>
      <c r="AW5" s="17">
        <v>0.24</v>
      </c>
    </row>
    <row r="7" spans="1:50" x14ac:dyDescent="0.4">
      <c r="A7" t="s">
        <v>9</v>
      </c>
      <c r="B7" t="s">
        <v>348</v>
      </c>
      <c r="D7" t="s">
        <v>417</v>
      </c>
      <c r="E7" t="s">
        <v>417</v>
      </c>
      <c r="F7" t="s">
        <v>417</v>
      </c>
      <c r="G7" t="s">
        <v>417</v>
      </c>
      <c r="H7" t="s">
        <v>417</v>
      </c>
      <c r="I7" t="s">
        <v>417</v>
      </c>
      <c r="J7" t="s">
        <v>417</v>
      </c>
      <c r="K7" t="s">
        <v>417</v>
      </c>
      <c r="L7" t="s">
        <v>417</v>
      </c>
      <c r="M7" t="s">
        <v>417</v>
      </c>
      <c r="N7" t="s">
        <v>417</v>
      </c>
      <c r="O7" t="s">
        <v>417</v>
      </c>
      <c r="P7" t="s">
        <v>417</v>
      </c>
      <c r="Q7" t="s">
        <v>417</v>
      </c>
      <c r="R7" t="s">
        <v>417</v>
      </c>
      <c r="S7" t="s">
        <v>417</v>
      </c>
      <c r="T7" t="s">
        <v>417</v>
      </c>
      <c r="U7" t="s">
        <v>417</v>
      </c>
      <c r="V7" t="s">
        <v>417</v>
      </c>
      <c r="W7" t="s">
        <v>417</v>
      </c>
      <c r="X7" t="s">
        <v>417</v>
      </c>
      <c r="Y7" t="s">
        <v>417</v>
      </c>
      <c r="Z7" t="s">
        <v>417</v>
      </c>
      <c r="AA7" t="s">
        <v>417</v>
      </c>
      <c r="AB7" t="s">
        <v>417</v>
      </c>
      <c r="AC7" t="s">
        <v>417</v>
      </c>
      <c r="AD7" t="s">
        <v>417</v>
      </c>
      <c r="AE7" t="s">
        <v>417</v>
      </c>
      <c r="AF7" t="s">
        <v>417</v>
      </c>
      <c r="AG7" t="s">
        <v>417</v>
      </c>
    </row>
    <row r="8" spans="1:50" s="20" customFormat="1" x14ac:dyDescent="0.4">
      <c r="A8" s="20" t="s">
        <v>3</v>
      </c>
      <c r="B8" s="19">
        <f>'2019_final'!F10</f>
        <v>3.7741514025874216E-2</v>
      </c>
      <c r="D8" s="20">
        <v>4.5155387545007301E-2</v>
      </c>
      <c r="E8" s="20">
        <v>4.8579559317944901E-2</v>
      </c>
      <c r="F8" s="20">
        <v>4.6367135320247103E-2</v>
      </c>
      <c r="G8" s="20">
        <v>4.7491245237178098E-2</v>
      </c>
      <c r="H8" s="20">
        <v>5.0042546766709703E-2</v>
      </c>
      <c r="I8" s="20">
        <v>4.9565430155688803E-2</v>
      </c>
      <c r="J8" s="20">
        <v>4.98057725186365E-2</v>
      </c>
      <c r="K8" s="20">
        <v>4.97579946127008E-2</v>
      </c>
      <c r="L8" s="20">
        <v>4.4291686873469703E-2</v>
      </c>
      <c r="M8" s="20">
        <v>4.0136279993561001E-2</v>
      </c>
      <c r="N8" s="20">
        <v>3.6853846416407397E-2</v>
      </c>
      <c r="O8" s="20">
        <v>0.205055719507658</v>
      </c>
      <c r="P8" s="20">
        <v>0.25727346283742702</v>
      </c>
      <c r="Q8" s="20">
        <v>0.45553342178025202</v>
      </c>
      <c r="R8" s="20">
        <v>0.240253074260285</v>
      </c>
      <c r="S8" s="20">
        <v>0.20922057108221401</v>
      </c>
      <c r="T8" s="20">
        <v>0.16666666666980001</v>
      </c>
      <c r="U8" s="20">
        <v>0.147634103963346</v>
      </c>
      <c r="V8" s="20">
        <v>0.12389934309947701</v>
      </c>
      <c r="W8" s="20">
        <v>0.12916561323308501</v>
      </c>
      <c r="X8" s="20">
        <v>0.134138661729824</v>
      </c>
      <c r="Y8" s="20">
        <v>0.13652705949582</v>
      </c>
      <c r="Z8" s="20">
        <v>2.4623347716792199E-2</v>
      </c>
      <c r="AA8" s="20">
        <v>3.1218501751795299E-2</v>
      </c>
      <c r="AB8" s="20">
        <v>3.5590097905428601E-2</v>
      </c>
      <c r="AC8" s="20">
        <v>4.56893797201584E-2</v>
      </c>
      <c r="AD8" s="20">
        <v>3.9380482423102103E-2</v>
      </c>
      <c r="AE8" s="20">
        <v>3.7091792398741399E-2</v>
      </c>
      <c r="AF8" s="20">
        <v>3.3573235735308897E-2</v>
      </c>
      <c r="AG8" s="20">
        <v>3.5516033092671498E-2</v>
      </c>
      <c r="AH8" s="20">
        <v>5.2539988003516898E-2</v>
      </c>
      <c r="AI8" s="20">
        <v>5.2355117102965698E-2</v>
      </c>
      <c r="AJ8" s="20">
        <v>5.4104195061188701E-2</v>
      </c>
      <c r="AK8" s="20">
        <v>5.61144163251171E-2</v>
      </c>
      <c r="AL8" s="20">
        <v>5.7928795457469102E-2</v>
      </c>
      <c r="AM8" s="20">
        <v>6.5789648048819496E-2</v>
      </c>
      <c r="AN8" s="20">
        <v>7.3360335297960697E-2</v>
      </c>
      <c r="AO8" s="20">
        <v>3.5594379598238898E-2</v>
      </c>
      <c r="AP8" s="20">
        <v>3.1067091648233701E-2</v>
      </c>
      <c r="AQ8" s="20">
        <v>5.0377346922815099E-2</v>
      </c>
      <c r="AR8" s="20">
        <v>4.2028786790146502E-2</v>
      </c>
      <c r="AS8" s="20">
        <v>4.2808514491750098E-2</v>
      </c>
      <c r="AT8" s="20">
        <v>4.8714580535739502E-2</v>
      </c>
      <c r="AU8" s="20">
        <v>4.6727868566245202E-2</v>
      </c>
      <c r="AV8" s="20">
        <v>4.6580133607067302E-2</v>
      </c>
      <c r="AW8" s="20">
        <v>4.6813163295470903E-2</v>
      </c>
      <c r="AX8"/>
    </row>
    <row r="9" spans="1:50" s="20" customFormat="1" x14ac:dyDescent="0.4">
      <c r="A9" s="20" t="s">
        <v>11</v>
      </c>
      <c r="B9" s="19">
        <f>'2019_final'!F11</f>
        <v>0.16229272644316872</v>
      </c>
      <c r="D9" s="20">
        <v>0.198683705198032</v>
      </c>
      <c r="E9" s="20">
        <v>0.21375006099895699</v>
      </c>
      <c r="F9" s="20">
        <v>0.204015395409087</v>
      </c>
      <c r="G9" s="20">
        <v>0.208961479043584</v>
      </c>
      <c r="H9" s="20">
        <v>0.15727657555251601</v>
      </c>
      <c r="I9" s="20">
        <v>0.16521810051896199</v>
      </c>
      <c r="J9" s="20">
        <v>0.16113632285441201</v>
      </c>
      <c r="K9" s="20">
        <v>0.161934301993996</v>
      </c>
      <c r="L9" s="20">
        <v>0.17035264182103699</v>
      </c>
      <c r="M9" s="20">
        <v>0.17811958577024101</v>
      </c>
      <c r="N9" s="20">
        <v>0.185359582567729</v>
      </c>
      <c r="O9" s="20">
        <v>1.03134533480183</v>
      </c>
      <c r="P9" s="20">
        <v>0.25727346283742702</v>
      </c>
      <c r="Q9" s="20">
        <v>0.45553342178025202</v>
      </c>
      <c r="R9" s="20">
        <v>0.240253074260285</v>
      </c>
      <c r="S9" s="20">
        <v>0.20922057108221401</v>
      </c>
      <c r="T9" s="20">
        <v>0.16666666666980001</v>
      </c>
      <c r="U9" s="20">
        <v>0.147634103963346</v>
      </c>
      <c r="V9" s="20">
        <v>0.12389934309947701</v>
      </c>
      <c r="W9" s="20">
        <v>0.12916561323308501</v>
      </c>
      <c r="X9" s="20">
        <v>0.134138661729824</v>
      </c>
      <c r="Y9" s="20">
        <v>0.13652705949582</v>
      </c>
      <c r="Z9" s="20">
        <v>0.24623347716792199</v>
      </c>
      <c r="AA9" s="20">
        <v>0.249748014014362</v>
      </c>
      <c r="AB9" s="20">
        <v>0.28472078324342898</v>
      </c>
      <c r="AC9" s="20">
        <v>0.36551503776126698</v>
      </c>
      <c r="AD9" s="20">
        <v>0.39380482423102098</v>
      </c>
      <c r="AE9" s="20">
        <v>0.44510150878489602</v>
      </c>
      <c r="AF9" s="20">
        <v>0.47002530029432499</v>
      </c>
      <c r="AG9" s="20">
        <v>0.53274049639007304</v>
      </c>
      <c r="AH9" s="20">
        <v>0.15761996401055001</v>
      </c>
      <c r="AI9" s="20">
        <v>0.19633168913612101</v>
      </c>
      <c r="AJ9" s="20">
        <v>0.17267296296123999</v>
      </c>
      <c r="AK9" s="20">
        <v>0.18704805441705699</v>
      </c>
      <c r="AL9" s="20">
        <v>0.208543663646889</v>
      </c>
      <c r="AM9" s="20">
        <v>0.23684273297575001</v>
      </c>
      <c r="AN9" s="20">
        <v>0.209600957994173</v>
      </c>
      <c r="AO9" s="20">
        <v>0.71188759196477802</v>
      </c>
      <c r="AP9" s="20">
        <v>0.77667729120584394</v>
      </c>
      <c r="AQ9" s="20">
        <v>0.15742920913379699</v>
      </c>
      <c r="AR9" s="20">
        <v>0.13133995871920801</v>
      </c>
      <c r="AS9" s="20">
        <v>0.13698724637359999</v>
      </c>
      <c r="AT9" s="20">
        <v>0.15588665771436599</v>
      </c>
      <c r="AU9" s="20">
        <v>0.170493574498462</v>
      </c>
      <c r="AV9" s="20">
        <v>0.17389916546638401</v>
      </c>
      <c r="AW9" s="20">
        <v>0.16969771694608199</v>
      </c>
      <c r="AX9"/>
    </row>
    <row r="10" spans="1:50" s="20" customFormat="1" x14ac:dyDescent="0.4">
      <c r="A10" s="20" t="s">
        <v>416</v>
      </c>
      <c r="B10" s="19">
        <f>'2019_final'!F12</f>
        <v>0.12885828185605516</v>
      </c>
      <c r="D10" s="20">
        <v>0.14191693228430799</v>
      </c>
      <c r="E10" s="20">
        <v>0.53437515249739398</v>
      </c>
      <c r="F10" s="20">
        <v>0.51003848852271805</v>
      </c>
      <c r="G10" s="20">
        <v>0.52240369760895999</v>
      </c>
      <c r="H10" s="20">
        <v>0.550468014433807</v>
      </c>
      <c r="I10" s="20">
        <v>0.54521973171257698</v>
      </c>
      <c r="J10" s="20">
        <v>0.54786349770500098</v>
      </c>
      <c r="K10" s="20">
        <v>0.54733794073970798</v>
      </c>
      <c r="L10" s="20">
        <v>0.57579192935510604</v>
      </c>
      <c r="M10" s="20">
        <v>0.60204419990341496</v>
      </c>
      <c r="N10" s="20">
        <v>0.62651538907892601</v>
      </c>
      <c r="O10" s="20">
        <v>3.48594723163019</v>
      </c>
      <c r="P10" s="20">
        <v>7.7182038851228398</v>
      </c>
      <c r="Q10" s="20">
        <v>0.45553342178025202</v>
      </c>
      <c r="R10" s="20">
        <v>0.240253074260285</v>
      </c>
      <c r="S10" s="20">
        <v>0.20922057108221401</v>
      </c>
      <c r="T10" s="20">
        <v>0.16666666666980001</v>
      </c>
      <c r="U10" s="20">
        <v>0.147634103963346</v>
      </c>
      <c r="V10" s="20">
        <v>0.12389934309947701</v>
      </c>
      <c r="W10" s="20">
        <v>0.12916561323308501</v>
      </c>
      <c r="X10" s="20">
        <v>0.134138661729824</v>
      </c>
      <c r="Y10" s="20">
        <v>0.13652705949582</v>
      </c>
      <c r="Z10" s="20">
        <v>0.24623347716792199</v>
      </c>
      <c r="AA10" s="20">
        <v>0.249748014014362</v>
      </c>
      <c r="AB10" s="20">
        <v>0.28472078324342898</v>
      </c>
      <c r="AC10" s="20">
        <v>0.36551503776126698</v>
      </c>
      <c r="AD10" s="20">
        <v>0.39380482423102098</v>
      </c>
      <c r="AE10" s="20">
        <v>0.44510150878489602</v>
      </c>
      <c r="AF10" s="20">
        <v>0.47002530029432499</v>
      </c>
      <c r="AG10" s="20">
        <v>0.53274049639007304</v>
      </c>
      <c r="AH10" s="20">
        <v>0.15761996401055001</v>
      </c>
      <c r="AI10" s="20">
        <v>0.130887792757414</v>
      </c>
      <c r="AJ10" s="20">
        <v>0.126806707174661</v>
      </c>
      <c r="AK10" s="20">
        <v>0.140286040812793</v>
      </c>
      <c r="AL10" s="20">
        <v>0.148959759747777</v>
      </c>
      <c r="AM10" s="20">
        <v>0.169173380696964</v>
      </c>
      <c r="AN10" s="20">
        <v>0.16302296732880101</v>
      </c>
      <c r="AO10" s="20">
        <v>0.71188759196477802</v>
      </c>
      <c r="AP10" s="20">
        <v>0.77667729120584394</v>
      </c>
      <c r="AQ10" s="20">
        <v>0.139937074785597</v>
      </c>
      <c r="AR10" s="20">
        <v>0.52535983487683202</v>
      </c>
      <c r="AS10" s="20">
        <v>0.51370217390100104</v>
      </c>
      <c r="AT10" s="20">
        <v>0.58457496642887397</v>
      </c>
      <c r="AU10" s="20">
        <v>0.63082622564431001</v>
      </c>
      <c r="AV10" s="20">
        <v>0.65212187049894199</v>
      </c>
      <c r="AW10" s="20">
        <v>0.67879086778432896</v>
      </c>
      <c r="AX10"/>
    </row>
    <row r="11" spans="1:50" s="20" customFormat="1" x14ac:dyDescent="0.4">
      <c r="A11" s="20" t="s">
        <v>14</v>
      </c>
      <c r="B11" s="19">
        <f>'2019_final'!F13</f>
        <v>0.13518883991652864</v>
      </c>
      <c r="D11" s="20">
        <v>9.8229334650378197E-2</v>
      </c>
      <c r="E11" s="20">
        <v>0.138793310305768</v>
      </c>
      <c r="F11" s="20">
        <v>0.132725112463351</v>
      </c>
      <c r="G11" s="20">
        <v>0.135810972707059</v>
      </c>
      <c r="H11" s="20">
        <v>0.13048155334317901</v>
      </c>
      <c r="I11" s="20">
        <v>0.131445608727524</v>
      </c>
      <c r="J11" s="20">
        <v>0.13095817117936101</v>
      </c>
      <c r="K11" s="20">
        <v>0.13105477624435899</v>
      </c>
      <c r="L11" s="20">
        <v>0.12602485261452701</v>
      </c>
      <c r="M11" s="20">
        <v>0.12171984008174699</v>
      </c>
      <c r="N11" s="20">
        <v>0.11796721324739499</v>
      </c>
      <c r="O11" s="20">
        <v>0.55868848135210702</v>
      </c>
      <c r="P11" s="20">
        <v>0.42635453326374101</v>
      </c>
      <c r="Q11" s="20">
        <v>0.45553342178025102</v>
      </c>
      <c r="R11" s="20">
        <v>0.240253073908408</v>
      </c>
      <c r="S11" s="20">
        <v>0.20922057108221401</v>
      </c>
      <c r="T11" s="20">
        <v>0.16666666666890501</v>
      </c>
      <c r="U11" s="20">
        <v>0.147634103940122</v>
      </c>
      <c r="V11" s="20">
        <v>0.123899343099437</v>
      </c>
      <c r="W11" s="20">
        <v>0.12916561323307499</v>
      </c>
      <c r="X11" s="20">
        <v>0.134138661729821</v>
      </c>
      <c r="Y11" s="20">
        <v>0.136527059495819</v>
      </c>
      <c r="Z11" s="20">
        <v>8.5002669469219E-2</v>
      </c>
      <c r="AA11" s="20">
        <v>9.7778904314889697E-2</v>
      </c>
      <c r="AB11" s="20">
        <v>0.111024823140253</v>
      </c>
      <c r="AC11" s="20">
        <v>0.14123478684683399</v>
      </c>
      <c r="AD11" s="20">
        <v>0.13347013035744101</v>
      </c>
      <c r="AE11" s="20">
        <v>0.13460464360178601</v>
      </c>
      <c r="AF11" s="20">
        <v>0.12909520639439501</v>
      </c>
      <c r="AG11" s="20">
        <v>0.13911514783875001</v>
      </c>
      <c r="AH11" s="20">
        <v>0.102262710868243</v>
      </c>
      <c r="AI11" s="20">
        <v>0.102556624443604</v>
      </c>
      <c r="AJ11" s="20">
        <v>9.9842380041355094E-2</v>
      </c>
      <c r="AK11" s="20">
        <v>0.10666372615553001</v>
      </c>
      <c r="AL11" s="20">
        <v>0.113143780949471</v>
      </c>
      <c r="AM11" s="20">
        <v>0.12832450588529601</v>
      </c>
      <c r="AN11" s="20">
        <v>0.12920528411740001</v>
      </c>
      <c r="AO11" s="20">
        <v>0.15164679742833301</v>
      </c>
      <c r="AP11" s="20">
        <v>0.14213193140962799</v>
      </c>
      <c r="AQ11" s="20">
        <v>9.7095590318225594E-2</v>
      </c>
      <c r="AR11" s="20">
        <v>0.112456320132618</v>
      </c>
      <c r="AS11" s="20">
        <v>0.114483558090516</v>
      </c>
      <c r="AT11" s="20">
        <v>0.12959828690386699</v>
      </c>
      <c r="AU11" s="20">
        <v>0.13152250756623701</v>
      </c>
      <c r="AV11" s="20">
        <v>0.132661832653511</v>
      </c>
      <c r="AW11" s="20">
        <v>0.13291373695181399</v>
      </c>
      <c r="AX11"/>
    </row>
    <row r="13" spans="1:50" x14ac:dyDescent="0.4">
      <c r="A13" t="s">
        <v>394</v>
      </c>
      <c r="D13" s="20">
        <f t="shared" ref="D13:S16" si="0">ABS(D8-$B8)</f>
        <v>7.4138735191330851E-3</v>
      </c>
      <c r="E13" s="20">
        <f t="shared" si="0"/>
        <v>1.0838045292070685E-2</v>
      </c>
      <c r="F13" s="20">
        <f t="shared" si="0"/>
        <v>8.6256212943728872E-3</v>
      </c>
      <c r="G13" s="20">
        <f t="shared" si="0"/>
        <v>9.7497312113038817E-3</v>
      </c>
      <c r="H13" s="20">
        <f t="shared" si="0"/>
        <v>1.2301032740835487E-2</v>
      </c>
      <c r="I13" s="20">
        <f t="shared" si="0"/>
        <v>1.1823916129814586E-2</v>
      </c>
      <c r="J13" s="20">
        <f t="shared" si="0"/>
        <v>1.2064258492762284E-2</v>
      </c>
      <c r="K13" s="20">
        <f t="shared" si="0"/>
        <v>1.2016480586826583E-2</v>
      </c>
      <c r="L13" s="20">
        <f t="shared" si="0"/>
        <v>6.5501728475954868E-3</v>
      </c>
      <c r="M13" s="20">
        <f t="shared" si="0"/>
        <v>2.394765967686785E-3</v>
      </c>
      <c r="N13" s="20">
        <f t="shared" si="0"/>
        <v>8.87667609466819E-4</v>
      </c>
      <c r="O13" s="20">
        <f t="shared" si="0"/>
        <v>0.16731420548178377</v>
      </c>
      <c r="P13" s="20">
        <f t="shared" si="0"/>
        <v>0.2195319488115528</v>
      </c>
      <c r="Q13" s="20">
        <f t="shared" si="0"/>
        <v>0.4177919077543778</v>
      </c>
      <c r="R13" s="20">
        <f t="shared" si="0"/>
        <v>0.20251156023441078</v>
      </c>
      <c r="S13" s="20">
        <f t="shared" si="0"/>
        <v>0.17147905705633978</v>
      </c>
      <c r="T13" s="20">
        <f t="shared" ref="E13:AI16" si="1">ABS(T8-$B8)</f>
        <v>0.12892515264392579</v>
      </c>
      <c r="U13" s="20">
        <f t="shared" si="1"/>
        <v>0.10989258993747178</v>
      </c>
      <c r="V13" s="20">
        <f t="shared" si="1"/>
        <v>8.6157829073602782E-2</v>
      </c>
      <c r="W13" s="20">
        <f t="shared" si="1"/>
        <v>9.1424099207210785E-2</v>
      </c>
      <c r="X13" s="20">
        <f t="shared" si="1"/>
        <v>9.6397147703949776E-2</v>
      </c>
      <c r="Y13" s="20">
        <f t="shared" si="1"/>
        <v>9.8785545469945779E-2</v>
      </c>
      <c r="Z13" s="20">
        <f t="shared" si="1"/>
        <v>1.3118166309082017E-2</v>
      </c>
      <c r="AA13" s="20">
        <f t="shared" si="1"/>
        <v>6.5230122740789175E-3</v>
      </c>
      <c r="AB13" s="20">
        <f t="shared" si="1"/>
        <v>2.151416120445615E-3</v>
      </c>
      <c r="AC13" s="20">
        <f t="shared" si="1"/>
        <v>7.9478656942841841E-3</v>
      </c>
      <c r="AD13" s="20">
        <f t="shared" si="1"/>
        <v>1.6389683972278871E-3</v>
      </c>
      <c r="AE13" s="20">
        <f t="shared" si="1"/>
        <v>6.4972162713281684E-4</v>
      </c>
      <c r="AF13" s="20">
        <f t="shared" si="1"/>
        <v>4.1682782905653193E-3</v>
      </c>
      <c r="AG13" s="20">
        <f t="shared" si="1"/>
        <v>2.2254809332027184E-3</v>
      </c>
      <c r="AH13" s="20">
        <f t="shared" si="1"/>
        <v>1.4798473977642682E-2</v>
      </c>
      <c r="AI13" s="20">
        <f t="shared" si="1"/>
        <v>1.4613603077091482E-2</v>
      </c>
      <c r="AJ13" s="20">
        <f t="shared" ref="AJ13:AO13" si="2">ABS(AJ8-$B8)</f>
        <v>1.6362681035314484E-2</v>
      </c>
      <c r="AK13" s="20">
        <f t="shared" si="2"/>
        <v>1.8372902299242884E-2</v>
      </c>
      <c r="AL13" s="20">
        <f t="shared" si="2"/>
        <v>2.0187281431594886E-2</v>
      </c>
      <c r="AM13" s="20">
        <f t="shared" si="2"/>
        <v>2.804813402294528E-2</v>
      </c>
      <c r="AN13" s="20">
        <f t="shared" si="2"/>
        <v>3.561882127208648E-2</v>
      </c>
      <c r="AO13" s="20">
        <f t="shared" si="2"/>
        <v>2.147134427635318E-3</v>
      </c>
      <c r="AP13" s="20">
        <f t="shared" ref="AP13:AT13" si="3">ABS(AP8-$B8)</f>
        <v>6.6744223776405154E-3</v>
      </c>
      <c r="AQ13" s="20">
        <f t="shared" si="3"/>
        <v>1.2635832896940882E-2</v>
      </c>
      <c r="AR13" s="20">
        <f t="shared" si="3"/>
        <v>4.287272764272286E-3</v>
      </c>
      <c r="AS13" s="20">
        <f t="shared" si="3"/>
        <v>5.0670004658758816E-3</v>
      </c>
      <c r="AT13" s="20">
        <f t="shared" si="3"/>
        <v>1.0973066509865285E-2</v>
      </c>
      <c r="AU13" s="20">
        <f t="shared" ref="AU13:AW13" si="4">ABS(AU8-$B8)</f>
        <v>8.986354540370986E-3</v>
      </c>
      <c r="AV13" s="20">
        <f t="shared" si="4"/>
        <v>8.8386195811930857E-3</v>
      </c>
      <c r="AW13" s="20">
        <f t="shared" si="4"/>
        <v>9.0716492695966863E-3</v>
      </c>
    </row>
    <row r="14" spans="1:50" x14ac:dyDescent="0.4">
      <c r="A14" t="s">
        <v>395</v>
      </c>
      <c r="D14" s="20">
        <f t="shared" si="0"/>
        <v>3.6390978754863273E-2</v>
      </c>
      <c r="E14" s="20">
        <f t="shared" si="1"/>
        <v>5.145733455578827E-2</v>
      </c>
      <c r="F14" s="20">
        <f t="shared" si="1"/>
        <v>4.172266896591828E-2</v>
      </c>
      <c r="G14" s="20">
        <f t="shared" si="1"/>
        <v>4.6668752600415281E-2</v>
      </c>
      <c r="H14" s="20">
        <f t="shared" si="1"/>
        <v>5.0161508906527152E-3</v>
      </c>
      <c r="I14" s="20">
        <f t="shared" si="1"/>
        <v>2.9253740757932689E-3</v>
      </c>
      <c r="J14" s="20">
        <f t="shared" si="1"/>
        <v>1.1564035887567103E-3</v>
      </c>
      <c r="K14" s="20">
        <f t="shared" si="1"/>
        <v>3.5842444917272287E-4</v>
      </c>
      <c r="L14" s="20">
        <f t="shared" si="1"/>
        <v>8.0599153778682653E-3</v>
      </c>
      <c r="M14" s="20">
        <f t="shared" si="1"/>
        <v>1.5826859327072285E-2</v>
      </c>
      <c r="N14" s="20">
        <f t="shared" si="1"/>
        <v>2.3066856124560275E-2</v>
      </c>
      <c r="O14" s="20">
        <f t="shared" si="1"/>
        <v>0.86905260835866127</v>
      </c>
      <c r="P14" s="20">
        <f t="shared" si="1"/>
        <v>9.4980736394258303E-2</v>
      </c>
      <c r="Q14" s="20">
        <f t="shared" si="1"/>
        <v>0.2932406953370833</v>
      </c>
      <c r="R14" s="20">
        <f t="shared" si="1"/>
        <v>7.7960347817116277E-2</v>
      </c>
      <c r="S14" s="20">
        <f t="shared" si="1"/>
        <v>4.6927844639045285E-2</v>
      </c>
      <c r="T14" s="20">
        <f t="shared" si="1"/>
        <v>4.3739402266312899E-3</v>
      </c>
      <c r="U14" s="20">
        <f t="shared" si="1"/>
        <v>1.4658622479822719E-2</v>
      </c>
      <c r="V14" s="20">
        <f t="shared" si="1"/>
        <v>3.8393383343691717E-2</v>
      </c>
      <c r="W14" s="20">
        <f t="shared" si="1"/>
        <v>3.3127113210083714E-2</v>
      </c>
      <c r="X14" s="20">
        <f t="shared" si="1"/>
        <v>2.8154064713344723E-2</v>
      </c>
      <c r="Y14" s="20">
        <f t="shared" si="1"/>
        <v>2.576566694734872E-2</v>
      </c>
      <c r="Z14" s="20">
        <f t="shared" si="1"/>
        <v>8.3940750724753266E-2</v>
      </c>
      <c r="AA14" s="20">
        <f t="shared" si="1"/>
        <v>8.745528757119328E-2</v>
      </c>
      <c r="AB14" s="20">
        <f t="shared" si="1"/>
        <v>0.12242805680026025</v>
      </c>
      <c r="AC14" s="20">
        <f t="shared" si="1"/>
        <v>0.20322231131809826</v>
      </c>
      <c r="AD14" s="20">
        <f t="shared" si="1"/>
        <v>0.23151209778785226</v>
      </c>
      <c r="AE14" s="20">
        <f t="shared" si="1"/>
        <v>0.28280878234172729</v>
      </c>
      <c r="AF14" s="20">
        <f t="shared" si="1"/>
        <v>0.30773257385115627</v>
      </c>
      <c r="AG14" s="20">
        <f t="shared" si="1"/>
        <v>0.37044776994690432</v>
      </c>
      <c r="AH14" s="20">
        <f t="shared" si="1"/>
        <v>4.6727624326187156E-3</v>
      </c>
      <c r="AI14" s="20">
        <f t="shared" si="1"/>
        <v>3.4038962692952285E-2</v>
      </c>
      <c r="AJ14" s="20">
        <f t="shared" ref="AJ14:AO14" si="5">ABS(AJ9-$B9)</f>
        <v>1.0380236518071267E-2</v>
      </c>
      <c r="AK14" s="20">
        <f t="shared" si="5"/>
        <v>2.4755327973888269E-2</v>
      </c>
      <c r="AL14" s="20">
        <f t="shared" si="5"/>
        <v>4.6250937203720283E-2</v>
      </c>
      <c r="AM14" s="20">
        <f t="shared" si="5"/>
        <v>7.4550006532581287E-2</v>
      </c>
      <c r="AN14" s="20">
        <f t="shared" si="5"/>
        <v>4.7308231551004276E-2</v>
      </c>
      <c r="AO14" s="20">
        <f t="shared" si="5"/>
        <v>0.5495948655216093</v>
      </c>
      <c r="AP14" s="20">
        <f t="shared" ref="AP14:AT14" si="6">ABS(AP9-$B9)</f>
        <v>0.61438456476267522</v>
      </c>
      <c r="AQ14" s="20">
        <f t="shared" si="6"/>
        <v>4.8635173093717343E-3</v>
      </c>
      <c r="AR14" s="20">
        <f t="shared" si="6"/>
        <v>3.0952767723960717E-2</v>
      </c>
      <c r="AS14" s="20">
        <f t="shared" si="6"/>
        <v>2.5305480069568731E-2</v>
      </c>
      <c r="AT14" s="20">
        <f t="shared" si="6"/>
        <v>6.4060687288027274E-3</v>
      </c>
      <c r="AU14" s="20">
        <f t="shared" ref="AU14:AW14" si="7">ABS(AU9-$B9)</f>
        <v>8.2008480552932805E-3</v>
      </c>
      <c r="AV14" s="20">
        <f t="shared" si="7"/>
        <v>1.1606439023215287E-2</v>
      </c>
      <c r="AW14" s="20">
        <f t="shared" si="7"/>
        <v>7.4049905029132668E-3</v>
      </c>
    </row>
    <row r="15" spans="1:50" x14ac:dyDescent="0.4">
      <c r="A15" t="s">
        <v>397</v>
      </c>
      <c r="D15" s="20">
        <f t="shared" si="0"/>
        <v>1.3058650428252827E-2</v>
      </c>
      <c r="E15" s="20">
        <f t="shared" si="1"/>
        <v>0.40551687064133879</v>
      </c>
      <c r="F15" s="20">
        <f t="shared" si="1"/>
        <v>0.38118020666666286</v>
      </c>
      <c r="G15" s="20">
        <f t="shared" si="1"/>
        <v>0.3935454157529048</v>
      </c>
      <c r="H15" s="20">
        <f t="shared" si="1"/>
        <v>0.42160973257775181</v>
      </c>
      <c r="I15" s="20">
        <f t="shared" si="1"/>
        <v>0.41636144985652179</v>
      </c>
      <c r="J15" s="20">
        <f t="shared" si="1"/>
        <v>0.41900521584894579</v>
      </c>
      <c r="K15" s="20">
        <f t="shared" si="1"/>
        <v>0.41847965888365279</v>
      </c>
      <c r="L15" s="20">
        <f t="shared" si="1"/>
        <v>0.44693364749905085</v>
      </c>
      <c r="M15" s="20">
        <f t="shared" si="1"/>
        <v>0.47318591804735977</v>
      </c>
      <c r="N15" s="20">
        <f t="shared" si="1"/>
        <v>0.49765710722287082</v>
      </c>
      <c r="O15" s="20">
        <f t="shared" si="1"/>
        <v>3.357088949774135</v>
      </c>
      <c r="P15" s="20">
        <f t="shared" si="1"/>
        <v>7.5893456032667848</v>
      </c>
      <c r="Q15" s="20">
        <f t="shared" si="1"/>
        <v>0.32667513992419683</v>
      </c>
      <c r="R15" s="20">
        <f t="shared" si="1"/>
        <v>0.11139479240422984</v>
      </c>
      <c r="S15" s="20">
        <f t="shared" si="1"/>
        <v>8.0362289226158845E-2</v>
      </c>
      <c r="T15" s="20">
        <f t="shared" si="1"/>
        <v>3.780838481374485E-2</v>
      </c>
      <c r="U15" s="20">
        <f t="shared" si="1"/>
        <v>1.877582210729084E-2</v>
      </c>
      <c r="V15" s="20">
        <f t="shared" si="1"/>
        <v>4.9589387565781573E-3</v>
      </c>
      <c r="W15" s="20">
        <f t="shared" si="1"/>
        <v>3.0733137702984581E-4</v>
      </c>
      <c r="X15" s="20">
        <f t="shared" si="1"/>
        <v>5.2803798737688368E-3</v>
      </c>
      <c r="Y15" s="20">
        <f t="shared" si="1"/>
        <v>7.6687776397648399E-3</v>
      </c>
      <c r="Z15" s="20">
        <f t="shared" si="1"/>
        <v>0.11737519531186683</v>
      </c>
      <c r="AA15" s="20">
        <f t="shared" si="1"/>
        <v>0.12088973215830684</v>
      </c>
      <c r="AB15" s="20">
        <f t="shared" si="1"/>
        <v>0.15586250138737381</v>
      </c>
      <c r="AC15" s="20">
        <f t="shared" si="1"/>
        <v>0.23665675590521182</v>
      </c>
      <c r="AD15" s="20">
        <f t="shared" si="1"/>
        <v>0.26494654237496584</v>
      </c>
      <c r="AE15" s="20">
        <f t="shared" si="1"/>
        <v>0.31624322692884088</v>
      </c>
      <c r="AF15" s="20">
        <f t="shared" si="1"/>
        <v>0.3411670184382698</v>
      </c>
      <c r="AG15" s="20">
        <f t="shared" si="1"/>
        <v>0.40388221453401785</v>
      </c>
      <c r="AH15" s="20">
        <f t="shared" si="1"/>
        <v>2.8761682154494844E-2</v>
      </c>
      <c r="AI15" s="20">
        <f t="shared" si="1"/>
        <v>2.0295109013588331E-3</v>
      </c>
      <c r="AJ15" s="20">
        <f t="shared" ref="AJ15:AO15" si="8">ABS(AJ10-$B10)</f>
        <v>2.0515746813941638E-3</v>
      </c>
      <c r="AK15" s="20">
        <f t="shared" si="8"/>
        <v>1.1427758956737838E-2</v>
      </c>
      <c r="AL15" s="20">
        <f t="shared" si="8"/>
        <v>2.0101477891721842E-2</v>
      </c>
      <c r="AM15" s="20">
        <f t="shared" si="8"/>
        <v>4.0315098840908836E-2</v>
      </c>
      <c r="AN15" s="20">
        <f t="shared" si="8"/>
        <v>3.4164685472745843E-2</v>
      </c>
      <c r="AO15" s="20">
        <f t="shared" si="8"/>
        <v>0.58302931010872283</v>
      </c>
      <c r="AP15" s="20">
        <f t="shared" ref="AP15:AT15" si="9">ABS(AP10-$B10)</f>
        <v>0.64781900934978875</v>
      </c>
      <c r="AQ15" s="20">
        <f t="shared" si="9"/>
        <v>1.1078792929541836E-2</v>
      </c>
      <c r="AR15" s="20">
        <f t="shared" si="9"/>
        <v>0.39650155302077683</v>
      </c>
      <c r="AS15" s="20">
        <f t="shared" si="9"/>
        <v>0.38484389204494585</v>
      </c>
      <c r="AT15" s="20">
        <f t="shared" si="9"/>
        <v>0.45571668457281878</v>
      </c>
      <c r="AU15" s="20">
        <f t="shared" ref="AU15:AW15" si="10">ABS(AU10-$B10)</f>
        <v>0.50196794378825482</v>
      </c>
      <c r="AV15" s="20">
        <f t="shared" si="10"/>
        <v>0.5232635886428868</v>
      </c>
      <c r="AW15" s="20">
        <f t="shared" si="10"/>
        <v>0.54993258592827376</v>
      </c>
    </row>
    <row r="16" spans="1:50" x14ac:dyDescent="0.4">
      <c r="A16" t="s">
        <v>396</v>
      </c>
      <c r="D16" s="20">
        <f t="shared" si="0"/>
        <v>3.6959505266150439E-2</v>
      </c>
      <c r="E16" s="20">
        <f t="shared" si="0"/>
        <v>3.6044703892393615E-3</v>
      </c>
      <c r="F16" s="20">
        <f t="shared" si="1"/>
        <v>2.4637274531776332E-3</v>
      </c>
      <c r="G16" s="20">
        <f t="shared" si="0"/>
        <v>6.2213279053036086E-4</v>
      </c>
      <c r="H16" s="20">
        <f t="shared" si="0"/>
        <v>4.7072865733496227E-3</v>
      </c>
      <c r="I16" s="20">
        <f t="shared" si="0"/>
        <v>3.743231189004631E-3</v>
      </c>
      <c r="J16" s="20">
        <f t="shared" si="0"/>
        <v>4.2306687371676255E-3</v>
      </c>
      <c r="K16" s="20">
        <f t="shared" si="0"/>
        <v>4.1340636721696467E-3</v>
      </c>
      <c r="L16" s="20">
        <f t="shared" si="0"/>
        <v>9.1639873020016305E-3</v>
      </c>
      <c r="M16" s="20">
        <f t="shared" si="0"/>
        <v>1.3468999834781642E-2</v>
      </c>
      <c r="N16" s="20">
        <f t="shared" si="0"/>
        <v>1.7221626669133641E-2</v>
      </c>
      <c r="O16" s="20">
        <f t="shared" si="0"/>
        <v>0.42349964143557839</v>
      </c>
      <c r="P16" s="20">
        <f t="shared" si="0"/>
        <v>0.29116569334721237</v>
      </c>
      <c r="Q16" s="20">
        <f t="shared" si="0"/>
        <v>0.32034458186372239</v>
      </c>
      <c r="R16" s="20">
        <f t="shared" si="0"/>
        <v>0.10506423399187936</v>
      </c>
      <c r="S16" s="20">
        <f t="shared" si="0"/>
        <v>7.4031731165685372E-2</v>
      </c>
      <c r="T16" s="20">
        <f t="shared" si="1"/>
        <v>3.147782675237637E-2</v>
      </c>
      <c r="U16" s="20">
        <f t="shared" si="1"/>
        <v>1.2445264023593361E-2</v>
      </c>
      <c r="V16" s="20">
        <f t="shared" si="1"/>
        <v>1.128949681709164E-2</v>
      </c>
      <c r="W16" s="20">
        <f t="shared" si="1"/>
        <v>6.0232266834536474E-3</v>
      </c>
      <c r="X16" s="20">
        <f t="shared" si="1"/>
        <v>1.0501781867076343E-3</v>
      </c>
      <c r="Y16" s="20">
        <f t="shared" si="1"/>
        <v>1.3382195792903673E-3</v>
      </c>
      <c r="Z16" s="20">
        <f t="shared" si="1"/>
        <v>5.0186170447309636E-2</v>
      </c>
      <c r="AA16" s="20">
        <f t="shared" si="1"/>
        <v>3.7409935601638938E-2</v>
      </c>
      <c r="AB16" s="20">
        <f t="shared" si="1"/>
        <v>2.4164016776275637E-2</v>
      </c>
      <c r="AC16" s="20">
        <f t="shared" si="1"/>
        <v>6.045946930305357E-3</v>
      </c>
      <c r="AD16" s="20">
        <f t="shared" si="1"/>
        <v>1.7187095590876222E-3</v>
      </c>
      <c r="AE16" s="20">
        <f t="shared" si="1"/>
        <v>5.841963147426299E-4</v>
      </c>
      <c r="AF16" s="20">
        <f t="shared" si="1"/>
        <v>6.0936335221336291E-3</v>
      </c>
      <c r="AG16" s="20">
        <f t="shared" si="1"/>
        <v>3.9263079222213726E-3</v>
      </c>
      <c r="AH16" s="20">
        <f t="shared" si="1"/>
        <v>3.2926129048285638E-2</v>
      </c>
      <c r="AI16" s="20">
        <f t="shared" si="1"/>
        <v>3.2632215472924636E-2</v>
      </c>
      <c r="AJ16" s="20">
        <f t="shared" ref="AJ16:AO16" si="11">ABS(AJ11-$B11)</f>
        <v>3.5346459875173541E-2</v>
      </c>
      <c r="AK16" s="20">
        <f t="shared" si="11"/>
        <v>2.852511376099863E-2</v>
      </c>
      <c r="AL16" s="20">
        <f t="shared" si="11"/>
        <v>2.2045058967057635E-2</v>
      </c>
      <c r="AM16" s="20">
        <f t="shared" si="11"/>
        <v>6.8643340312326273E-3</v>
      </c>
      <c r="AN16" s="20">
        <f t="shared" si="11"/>
        <v>5.9835557991286259E-3</v>
      </c>
      <c r="AO16" s="20">
        <f t="shared" si="11"/>
        <v>1.6457957511804372E-2</v>
      </c>
      <c r="AP16" s="20">
        <f t="shared" ref="AP16:AT16" si="12">ABS(AP11-$B11)</f>
        <v>6.9430914930993515E-3</v>
      </c>
      <c r="AQ16" s="20">
        <f t="shared" si="12"/>
        <v>3.8093249598303042E-2</v>
      </c>
      <c r="AR16" s="20">
        <f t="shared" si="12"/>
        <v>2.2732519783910637E-2</v>
      </c>
      <c r="AS16" s="20">
        <f t="shared" si="12"/>
        <v>2.0705281826012639E-2</v>
      </c>
      <c r="AT16" s="20">
        <f t="shared" si="12"/>
        <v>5.5905530126616476E-3</v>
      </c>
      <c r="AU16" s="20">
        <f t="shared" ref="AU16:AW16" si="13">ABS(AU11-$B11)</f>
        <v>3.6663323502916234E-3</v>
      </c>
      <c r="AV16" s="20">
        <f t="shared" si="13"/>
        <v>2.5270072630176332E-3</v>
      </c>
      <c r="AW16" s="20">
        <f t="shared" si="13"/>
        <v>2.2751029647146426E-3</v>
      </c>
    </row>
    <row r="17" spans="1:49" x14ac:dyDescent="0.4">
      <c r="A17" t="s">
        <v>398</v>
      </c>
      <c r="D17" s="20">
        <f t="shared" ref="D17:AI17" si="14">SUMSQ(D13:D16)</f>
        <v>2.9158022358205223E-3</v>
      </c>
      <c r="E17" s="20">
        <f t="shared" si="14"/>
        <v>0.1672222450868705</v>
      </c>
      <c r="F17" s="20">
        <f t="shared" si="14"/>
        <v>0.14711960235575688</v>
      </c>
      <c r="G17" s="20">
        <f t="shared" si="14"/>
        <v>0.15715141103730718</v>
      </c>
      <c r="H17" s="20">
        <f t="shared" si="14"/>
        <v>0.17795340232741594</v>
      </c>
      <c r="I17" s="20">
        <f t="shared" si="14"/>
        <v>0.17351923151248747</v>
      </c>
      <c r="J17" s="20">
        <f t="shared" si="14"/>
        <v>0.17573015306882556</v>
      </c>
      <c r="K17" s="20">
        <f t="shared" si="14"/>
        <v>0.17528683965560329</v>
      </c>
      <c r="L17" s="20">
        <f t="shared" si="14"/>
        <v>0.19994153093030886</v>
      </c>
      <c r="M17" s="20">
        <f t="shared" si="14"/>
        <v>0.22434255137507095</v>
      </c>
      <c r="N17" s="20">
        <f t="shared" si="14"/>
        <v>0.24849204859982299</v>
      </c>
      <c r="O17" s="20">
        <f t="shared" si="14"/>
        <v>12.232644642442661</v>
      </c>
      <c r="P17" s="20">
        <f t="shared" si="14"/>
        <v>57.740159763642239</v>
      </c>
      <c r="Q17" s="20">
        <f t="shared" si="14"/>
        <v>0.46987748176075533</v>
      </c>
      <c r="R17" s="20">
        <f t="shared" si="14"/>
        <v>7.0536040899422975E-2</v>
      </c>
      <c r="S17" s="20">
        <f t="shared" si="14"/>
        <v>4.3546084360454922E-2</v>
      </c>
      <c r="T17" s="20">
        <f t="shared" si="14"/>
        <v>1.9061153876642541E-2</v>
      </c>
      <c r="U17" s="20">
        <f t="shared" si="14"/>
        <v>1.2798672628592866E-2</v>
      </c>
      <c r="V17" s="20">
        <f t="shared" si="14"/>
        <v>9.0492672072264319E-3</v>
      </c>
      <c r="W17" s="20">
        <f t="shared" si="14"/>
        <v>9.4921452577391985E-3</v>
      </c>
      <c r="X17" s="20">
        <f t="shared" si="14"/>
        <v>1.0114046731175452E-2</v>
      </c>
      <c r="Y17" s="20">
        <f t="shared" si="14"/>
        <v>1.0483054569166976E-2</v>
      </c>
      <c r="Z17" s="20">
        <f t="shared" si="14"/>
        <v>2.3513724098213201E-2</v>
      </c>
      <c r="AA17" s="20">
        <f t="shared" si="14"/>
        <v>2.370480763631384E-2</v>
      </c>
      <c r="AB17" s="20">
        <f t="shared" si="14"/>
        <v>3.9870276728704301E-2</v>
      </c>
      <c r="AC17" s="20">
        <f t="shared" si="14"/>
        <v>9.7405449976427499E-2</v>
      </c>
      <c r="AD17" s="20">
        <f t="shared" si="14"/>
        <v>0.12380016191853725</v>
      </c>
      <c r="AE17" s="20">
        <f t="shared" si="14"/>
        <v>0.17999134937150374</v>
      </c>
      <c r="AF17" s="20">
        <f t="shared" si="14"/>
        <v>0.21114877839252574</v>
      </c>
      <c r="AG17" s="20">
        <f t="shared" si="14"/>
        <v>0.30037276213482111</v>
      </c>
      <c r="AH17" s="20">
        <f t="shared" si="14"/>
        <v>2.1521938752792069E-3</v>
      </c>
      <c r="AI17" s="20">
        <f t="shared" si="14"/>
        <v>2.4411887772770912E-3</v>
      </c>
      <c r="AJ17" s="20">
        <f t="shared" ref="AJ17:AO17" si="15">SUMSQ(AJ13:AJ16)</f>
        <v>1.6290678252151314E-3</v>
      </c>
      <c r="AK17" s="20">
        <f t="shared" si="15"/>
        <v>1.8946655918435148E-3</v>
      </c>
      <c r="AL17" s="20">
        <f t="shared" si="15"/>
        <v>3.4367295621133232E-3</v>
      </c>
      <c r="AM17" s="20">
        <f t="shared" si="15"/>
        <v>8.0168275724216004E-3</v>
      </c>
      <c r="AN17" s="20">
        <f t="shared" si="15"/>
        <v>4.7097978747492131E-3</v>
      </c>
      <c r="AO17" s="20">
        <f t="shared" si="15"/>
        <v>0.64225316720527981</v>
      </c>
      <c r="AP17" s="20">
        <f t="shared" ref="AP17" si="16">SUMSQ(AP13:AP16)</f>
        <v>0.79723061672712026</v>
      </c>
      <c r="AQ17" s="20">
        <f t="shared" ref="AQ17" si="17">SUMSQ(AQ13:AQ16)</f>
        <v>1.7571533913522529E-3</v>
      </c>
      <c r="AR17" s="20">
        <f t="shared" ref="AR17" si="18">SUMSQ(AR13:AR16)</f>
        <v>0.1587067035411425</v>
      </c>
      <c r="AS17" s="20">
        <f t="shared" ref="AS17" si="19">SUMSQ(AS13:AS16)</f>
        <v>0.14919957175506907</v>
      </c>
      <c r="AT17" s="20">
        <f t="shared" ref="AT17" si="20">SUMSQ(AT13:AT16)</f>
        <v>0.20787039678621747</v>
      </c>
      <c r="AU17" s="20">
        <f t="shared" ref="AU17" si="21">SUMSQ(AU13:AU16)</f>
        <v>0.25213326706066258</v>
      </c>
      <c r="AV17" s="20">
        <f t="shared" ref="AV17" si="22">SUMSQ(AV13:AV16)</f>
        <v>0.27402399958804025</v>
      </c>
      <c r="AW17" s="20">
        <f t="shared" ref="AW17" si="23">SUMSQ(AW13:AW16)</f>
        <v>0.30256815386407704</v>
      </c>
    </row>
  </sheetData>
  <phoneticPr fontId="14" type="noConversion"/>
  <conditionalFormatting sqref="A13:AW13 AY13:XFD13">
    <cfRule type="top10" dxfId="37" priority="23" bottom="1" rank="5"/>
    <cfRule type="top10" dxfId="36" priority="28" bottom="1" rank="5"/>
  </conditionalFormatting>
  <conditionalFormatting sqref="A14:XFD14">
    <cfRule type="top10" dxfId="35" priority="29" bottom="1" rank="5"/>
  </conditionalFormatting>
  <conditionalFormatting sqref="A17:XFD17">
    <cfRule type="top10" dxfId="34" priority="30" bottom="1" rank="5"/>
  </conditionalFormatting>
  <conditionalFormatting sqref="A16:XFD16">
    <cfRule type="top10" dxfId="33" priority="27" bottom="1" rank="5"/>
  </conditionalFormatting>
  <conditionalFormatting sqref="A15:XFD15">
    <cfRule type="top10" dxfId="32" priority="26" bottom="1" rank="5"/>
  </conditionalFormatting>
  <conditionalFormatting sqref="D11:AW11 AY11:AZ11">
    <cfRule type="cellIs" dxfId="31" priority="1" operator="between">
      <formula>$B$11+0.0001</formula>
      <formula>$B$11-0.0001</formula>
    </cfRule>
    <cfRule type="cellIs" dxfId="30" priority="2" operator="between">
      <formula>$B$11+0.001</formula>
      <formula>$B$11-0.001</formula>
    </cfRule>
    <cfRule type="cellIs" dxfId="29" priority="12" operator="between">
      <formula>$B$11+0.01</formula>
      <formula>$B$11-0.01</formula>
    </cfRule>
  </conditionalFormatting>
  <conditionalFormatting sqref="D10:AW10 AY10:AZ10">
    <cfRule type="cellIs" dxfId="28" priority="3" operator="between">
      <formula>$B$10+0.0001</formula>
      <formula>$B$10-0.0001</formula>
    </cfRule>
    <cfRule type="cellIs" dxfId="27" priority="4" operator="between">
      <formula>$B$10+0.001</formula>
      <formula>$B$10-0.001</formula>
    </cfRule>
    <cfRule type="cellIs" dxfId="26" priority="11" operator="between">
      <formula>$B$10+0.01</formula>
      <formula>$B$10-0.01</formula>
    </cfRule>
  </conditionalFormatting>
  <conditionalFormatting sqref="D9:AW9 AY9:AZ9">
    <cfRule type="cellIs" dxfId="25" priority="5" operator="between">
      <formula>$B$9+0.0001</formula>
      <formula>$B$9-0.0001</formula>
    </cfRule>
    <cfRule type="cellIs" dxfId="24" priority="6" operator="between">
      <formula>$B$9+0.001</formula>
      <formula>$B$9-0.001</formula>
    </cfRule>
    <cfRule type="cellIs" dxfId="23" priority="10" operator="between">
      <formula>$B$9+0.01</formula>
      <formula>$B$9-0.01</formula>
    </cfRule>
  </conditionalFormatting>
  <conditionalFormatting sqref="D8:AW8 AY8:AZ8">
    <cfRule type="cellIs" dxfId="22" priority="7" operator="between">
      <formula>$B$8+0.0001</formula>
      <formula>$B$8-0.0001</formula>
    </cfRule>
    <cfRule type="cellIs" dxfId="21" priority="8" operator="between">
      <formula>$B$8+0.001</formula>
      <formula>$B$8-0.001</formula>
    </cfRule>
    <cfRule type="cellIs" dxfId="20" priority="9" operator="between">
      <formula>$B$8+0.01</formula>
      <formula>$B$8-0.01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9FED-14D8-473E-95C1-4FCC2970ED7F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20E8-EEEA-4D18-822A-1C43B085FCF5}">
  <dimension ref="A1:AM21"/>
  <sheetViews>
    <sheetView zoomScale="130" zoomScaleNormal="130" workbookViewId="0">
      <pane xSplit="2" ySplit="9" topLeftCell="C10" activePane="bottomRight" state="frozen"/>
      <selection activeCell="E12" sqref="E12"/>
      <selection pane="topRight" activeCell="E12" sqref="E12"/>
      <selection pane="bottomLeft" activeCell="E12" sqref="E12"/>
      <selection pane="bottomRight" activeCell="B10" sqref="B10:B14"/>
    </sheetView>
  </sheetViews>
  <sheetFormatPr defaultRowHeight="14.6" x14ac:dyDescent="0.4"/>
  <cols>
    <col min="1" max="1" width="13" bestFit="1" customWidth="1"/>
    <col min="2" max="2" width="9.23046875" bestFit="1" customWidth="1"/>
    <col min="3" max="3" width="1.4609375" customWidth="1"/>
    <col min="4" max="4" width="9.84375" bestFit="1" customWidth="1"/>
    <col min="5" max="5" width="8.84375" bestFit="1" customWidth="1"/>
    <col min="6" max="33" width="9.3046875" bestFit="1" customWidth="1"/>
  </cols>
  <sheetData>
    <row r="1" spans="1:39" x14ac:dyDescent="0.4">
      <c r="D1" t="s">
        <v>349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t="s">
        <v>381</v>
      </c>
      <c r="AC1" t="s">
        <v>382</v>
      </c>
      <c r="AD1" t="s">
        <v>383</v>
      </c>
      <c r="AE1" t="s">
        <v>384</v>
      </c>
      <c r="AF1" t="s">
        <v>385</v>
      </c>
      <c r="AG1" t="s">
        <v>386</v>
      </c>
      <c r="AH1" t="s">
        <v>387</v>
      </c>
      <c r="AI1" t="s">
        <v>388</v>
      </c>
      <c r="AJ1" t="s">
        <v>389</v>
      </c>
      <c r="AK1" t="s">
        <v>390</v>
      </c>
      <c r="AL1" t="s">
        <v>391</v>
      </c>
      <c r="AM1" t="s">
        <v>392</v>
      </c>
    </row>
    <row r="2" spans="1:39" x14ac:dyDescent="0.4">
      <c r="A2" t="s">
        <v>350</v>
      </c>
      <c r="D2" t="s">
        <v>355</v>
      </c>
      <c r="E2" t="s">
        <v>355</v>
      </c>
      <c r="F2" t="s">
        <v>355</v>
      </c>
      <c r="G2" t="s">
        <v>355</v>
      </c>
      <c r="H2" t="s">
        <v>355</v>
      </c>
      <c r="I2" t="s">
        <v>355</v>
      </c>
      <c r="J2" t="s">
        <v>355</v>
      </c>
      <c r="K2" t="s">
        <v>355</v>
      </c>
      <c r="M2" t="s">
        <v>355</v>
      </c>
      <c r="N2" t="s">
        <v>355</v>
      </c>
    </row>
    <row r="3" spans="1:39" x14ac:dyDescent="0.4">
      <c r="A3" t="s">
        <v>351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1.2</v>
      </c>
    </row>
    <row r="4" spans="1:39" x14ac:dyDescent="0.4">
      <c r="A4" t="s">
        <v>352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17">
        <v>3</v>
      </c>
      <c r="N4" s="17">
        <v>3.3</v>
      </c>
      <c r="O4" s="17">
        <v>4</v>
      </c>
      <c r="P4" s="17">
        <v>4.5</v>
      </c>
      <c r="Q4" s="18">
        <v>4.8</v>
      </c>
      <c r="R4" s="17">
        <v>4.8</v>
      </c>
      <c r="S4" s="17">
        <v>4.8</v>
      </c>
      <c r="T4" s="17">
        <v>4.8</v>
      </c>
      <c r="U4" s="17">
        <v>4.8</v>
      </c>
      <c r="V4" s="17">
        <f>U4/2</f>
        <v>2.4</v>
      </c>
      <c r="W4" s="17">
        <f>U4*2</f>
        <v>9.6</v>
      </c>
      <c r="X4" s="17">
        <f>1.3*W4</f>
        <v>12.48</v>
      </c>
      <c r="Y4" s="17">
        <v>12.48</v>
      </c>
      <c r="Z4" s="17">
        <v>12.48</v>
      </c>
      <c r="AA4" s="17">
        <v>12.48</v>
      </c>
      <c r="AB4" s="17">
        <v>12</v>
      </c>
      <c r="AC4" s="17">
        <v>10</v>
      </c>
      <c r="AD4" s="17">
        <v>10</v>
      </c>
      <c r="AE4" s="17">
        <v>10</v>
      </c>
      <c r="AF4" s="17">
        <v>11</v>
      </c>
      <c r="AG4" s="17">
        <v>11</v>
      </c>
      <c r="AH4" s="17">
        <v>11</v>
      </c>
      <c r="AI4" s="17">
        <v>11</v>
      </c>
    </row>
    <row r="5" spans="1:39" x14ac:dyDescent="0.4">
      <c r="A5" t="s">
        <v>353</v>
      </c>
      <c r="D5">
        <v>1</v>
      </c>
      <c r="E5">
        <v>1</v>
      </c>
      <c r="F5">
        <v>1</v>
      </c>
      <c r="G5">
        <v>1</v>
      </c>
      <c r="H5" s="17">
        <v>0.4</v>
      </c>
      <c r="I5" s="17">
        <v>0.7</v>
      </c>
      <c r="J5" s="17">
        <v>0.73</v>
      </c>
      <c r="K5" s="17">
        <v>0.8</v>
      </c>
      <c r="L5" s="18">
        <v>0.82</v>
      </c>
      <c r="M5" s="17">
        <v>0.82</v>
      </c>
      <c r="N5" s="17">
        <v>0.82</v>
      </c>
      <c r="O5" s="17">
        <v>0.82</v>
      </c>
      <c r="P5" s="17">
        <v>0.82</v>
      </c>
      <c r="Q5" s="17">
        <v>0.82</v>
      </c>
      <c r="R5" s="17">
        <v>0.82</v>
      </c>
      <c r="S5" s="17">
        <v>0.82</v>
      </c>
      <c r="T5" s="17">
        <v>0.82</v>
      </c>
      <c r="U5" s="17">
        <v>0.82</v>
      </c>
      <c r="V5" s="17">
        <f t="shared" ref="V5:V6" si="0">U5/2</f>
        <v>0.41</v>
      </c>
      <c r="W5" s="17">
        <f t="shared" ref="W5:W6" si="1">U5*2</f>
        <v>1.64</v>
      </c>
      <c r="X5" s="17">
        <f t="shared" ref="X5:X6" si="2">1.3*W5</f>
        <v>2.1320000000000001</v>
      </c>
      <c r="Y5" s="17">
        <v>2.1320000000000001</v>
      </c>
      <c r="Z5" s="17">
        <v>2.1320000000000001</v>
      </c>
      <c r="AA5" s="17">
        <v>2.1320000000000001</v>
      </c>
      <c r="AB5">
        <v>2.1320000000000001</v>
      </c>
      <c r="AC5">
        <v>2.1320000000000001</v>
      </c>
      <c r="AD5">
        <v>2.1320000000000001</v>
      </c>
      <c r="AE5">
        <v>2.1320000000000001</v>
      </c>
      <c r="AF5">
        <v>2.5</v>
      </c>
      <c r="AG5">
        <v>2.5</v>
      </c>
      <c r="AH5" s="17">
        <v>1.968</v>
      </c>
      <c r="AI5">
        <v>2.5</v>
      </c>
    </row>
    <row r="6" spans="1:39" x14ac:dyDescent="0.4">
      <c r="A6" t="s">
        <v>354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17">
        <v>2</v>
      </c>
      <c r="S6" s="17">
        <v>1.7</v>
      </c>
      <c r="T6" s="17">
        <v>1.6</v>
      </c>
      <c r="U6" s="18">
        <v>1.68</v>
      </c>
      <c r="V6" s="17">
        <f t="shared" si="0"/>
        <v>0.84</v>
      </c>
      <c r="W6" s="17">
        <f t="shared" si="1"/>
        <v>3.36</v>
      </c>
      <c r="X6" s="17">
        <f t="shared" si="2"/>
        <v>4.3680000000000003</v>
      </c>
      <c r="Y6" s="17">
        <v>4.3680000000000003</v>
      </c>
      <c r="Z6" s="17">
        <v>4.3680000000000003</v>
      </c>
      <c r="AA6" s="17">
        <v>4.3680000000000003</v>
      </c>
      <c r="AB6" s="17">
        <v>4</v>
      </c>
      <c r="AC6" s="17">
        <v>3</v>
      </c>
      <c r="AD6" s="17">
        <v>3</v>
      </c>
      <c r="AE6" s="17">
        <v>3</v>
      </c>
      <c r="AF6" s="17">
        <v>3.5</v>
      </c>
      <c r="AG6" s="17">
        <v>3.5</v>
      </c>
      <c r="AH6" s="17">
        <v>3.5</v>
      </c>
      <c r="AI6" s="17">
        <v>3.5</v>
      </c>
    </row>
    <row r="7" spans="1:39" x14ac:dyDescent="0.4">
      <c r="A7" t="s">
        <v>367</v>
      </c>
      <c r="D7" s="17">
        <v>0.04</v>
      </c>
      <c r="E7" s="17">
        <v>0.02</v>
      </c>
      <c r="F7" s="17">
        <v>2.1999999999999999E-2</v>
      </c>
      <c r="G7" s="18">
        <v>2.5000000000000001E-2</v>
      </c>
      <c r="H7" s="17">
        <v>2.5000000000000001E-2</v>
      </c>
      <c r="I7" s="17">
        <v>2.5000000000000001E-2</v>
      </c>
      <c r="J7" s="17">
        <v>2.5000000000000001E-2</v>
      </c>
      <c r="K7" s="17">
        <v>2.5000000000000001E-2</v>
      </c>
      <c r="L7" s="18">
        <v>2.5000000000000001E-2</v>
      </c>
      <c r="M7" s="17">
        <v>2.5000000000000001E-2</v>
      </c>
      <c r="N7" s="17">
        <v>2.5000000000000001E-2</v>
      </c>
      <c r="O7" s="17">
        <v>2.5000000000000001E-2</v>
      </c>
      <c r="P7" s="17">
        <v>2.5000000000000001E-2</v>
      </c>
      <c r="Q7" s="17">
        <v>2.5000000000000001E-2</v>
      </c>
      <c r="R7" s="17">
        <v>2.5000000000000001E-2</v>
      </c>
      <c r="S7" s="17">
        <v>2.5000000000000001E-2</v>
      </c>
      <c r="T7" s="17">
        <v>2.5000000000000001E-2</v>
      </c>
      <c r="U7" s="17">
        <v>2.5000000000000001E-2</v>
      </c>
      <c r="V7" s="17">
        <v>2.5000000000000001E-2</v>
      </c>
      <c r="W7" s="17">
        <v>2.5000000000000001E-2</v>
      </c>
      <c r="X7" s="17">
        <v>2.5000000000000001E-2</v>
      </c>
      <c r="Y7" s="17">
        <v>0.05</v>
      </c>
      <c r="Z7" s="17">
        <v>4.4999999999999998E-2</v>
      </c>
      <c r="AA7" s="17">
        <v>4.3999999999999997E-2</v>
      </c>
      <c r="AB7">
        <v>4.3999999999999997E-2</v>
      </c>
      <c r="AC7">
        <v>4.3999999999999997E-2</v>
      </c>
      <c r="AD7" s="17">
        <v>0.05</v>
      </c>
      <c r="AE7" s="17">
        <v>7.0000000000000007E-2</v>
      </c>
      <c r="AF7" s="17">
        <v>7.0000000000000007E-2</v>
      </c>
      <c r="AG7" s="17">
        <v>0.06</v>
      </c>
      <c r="AH7" s="17">
        <v>0.06</v>
      </c>
      <c r="AI7" s="17">
        <v>0.06</v>
      </c>
    </row>
    <row r="9" spans="1:39" x14ac:dyDescent="0.4">
      <c r="A9" t="s">
        <v>9</v>
      </c>
      <c r="B9" t="s">
        <v>348</v>
      </c>
      <c r="D9" t="s">
        <v>356</v>
      </c>
      <c r="E9" t="s">
        <v>356</v>
      </c>
      <c r="F9" t="s">
        <v>356</v>
      </c>
      <c r="G9" t="s">
        <v>356</v>
      </c>
      <c r="H9" t="s">
        <v>356</v>
      </c>
      <c r="I9" t="s">
        <v>356</v>
      </c>
      <c r="J9" t="s">
        <v>356</v>
      </c>
      <c r="K9" t="s">
        <v>356</v>
      </c>
      <c r="M9" t="s">
        <v>356</v>
      </c>
      <c r="N9" t="s">
        <v>356</v>
      </c>
      <c r="P9" t="s">
        <v>356</v>
      </c>
      <c r="Q9" t="s">
        <v>356</v>
      </c>
      <c r="R9" t="s">
        <v>356</v>
      </c>
      <c r="S9" t="s">
        <v>356</v>
      </c>
    </row>
    <row r="10" spans="1:39" s="20" customFormat="1" x14ac:dyDescent="0.4">
      <c r="A10" s="20" t="s">
        <v>13</v>
      </c>
      <c r="B10" s="19">
        <v>0.3770049200492005</v>
      </c>
      <c r="D10" s="20">
        <f t="shared" ref="D10" si="3">ABS(D4-$B4)</f>
        <v>1</v>
      </c>
      <c r="F10" s="20">
        <v>0.12916561323305101</v>
      </c>
      <c r="G10" s="20">
        <v>0.136527060079877</v>
      </c>
      <c r="H10" s="20">
        <v>0.122195450640007</v>
      </c>
      <c r="I10" s="20">
        <v>0.13017872386235199</v>
      </c>
      <c r="J10" s="20">
        <v>0.13086959275916801</v>
      </c>
      <c r="K10" s="20">
        <v>0.13242700659041001</v>
      </c>
      <c r="L10" s="20">
        <v>0.13285902556347401</v>
      </c>
      <c r="M10" s="20">
        <v>0.161161693802925</v>
      </c>
      <c r="N10" s="20">
        <v>0.164429983957424</v>
      </c>
      <c r="O10" s="20">
        <v>0.17151912663316701</v>
      </c>
      <c r="P10" s="20">
        <v>0.176206068663182</v>
      </c>
      <c r="Q10" s="20">
        <v>0.178892469852692</v>
      </c>
      <c r="R10" s="20">
        <v>0.19465785241790901</v>
      </c>
      <c r="S10" s="20">
        <v>0.19048873312453399</v>
      </c>
      <c r="T10" s="20">
        <v>0.189013973848636</v>
      </c>
      <c r="U10" s="20">
        <v>0.190197521231629</v>
      </c>
      <c r="V10" s="21">
        <v>0.14043096516817799</v>
      </c>
      <c r="W10" s="21">
        <v>0.25992984875152803</v>
      </c>
      <c r="X10" s="21">
        <v>0.289581462212956</v>
      </c>
      <c r="Y10" s="21">
        <v>0.3990539063079</v>
      </c>
      <c r="Z10" s="21">
        <v>0.380278808443404</v>
      </c>
      <c r="AA10" s="22">
        <v>0.37637956513731302</v>
      </c>
      <c r="AB10" s="20">
        <v>0.372916128106897</v>
      </c>
      <c r="AC10" s="20">
        <v>0.34439907710145901</v>
      </c>
      <c r="AD10" s="20">
        <v>0.364922843220232</v>
      </c>
      <c r="AE10" s="21">
        <v>0.42424233088195701</v>
      </c>
      <c r="AF10" s="20">
        <v>0.45384273265759001</v>
      </c>
      <c r="AG10" s="21">
        <v>0.42349486808339099</v>
      </c>
      <c r="AH10" s="20">
        <v>0.40988725378166402</v>
      </c>
      <c r="AI10" s="20">
        <v>0.35542376168249201</v>
      </c>
    </row>
    <row r="11" spans="1:39" s="20" customFormat="1" x14ac:dyDescent="0.4">
      <c r="A11" s="20" t="s">
        <v>3</v>
      </c>
      <c r="B11" s="19">
        <v>3.7741514025874216E-2</v>
      </c>
      <c r="D11" s="20">
        <f t="shared" ref="D11" si="4">ABS(D5-$B5)</f>
        <v>1</v>
      </c>
      <c r="F11" s="20">
        <v>0.12916561323305101</v>
      </c>
      <c r="G11" s="20">
        <v>0.136527060079877</v>
      </c>
      <c r="H11" s="20">
        <v>0.122195450640007</v>
      </c>
      <c r="I11" s="20">
        <v>0.13017872386235199</v>
      </c>
      <c r="J11" s="20">
        <v>0.13086959275916801</v>
      </c>
      <c r="K11" s="20">
        <v>0.13242700659041001</v>
      </c>
      <c r="L11" s="20">
        <v>0.13285902556347401</v>
      </c>
      <c r="M11" s="21">
        <v>5.3720564600975303E-2</v>
      </c>
      <c r="N11" s="21">
        <v>4.9827267865886198E-2</v>
      </c>
      <c r="O11" s="21">
        <v>4.2879781658291802E-2</v>
      </c>
      <c r="P11" s="21">
        <v>3.91569041473738E-2</v>
      </c>
      <c r="Q11" s="22">
        <v>3.7269264552644198E-2</v>
      </c>
      <c r="R11" s="21">
        <v>4.0553719253731003E-2</v>
      </c>
      <c r="S11" s="21">
        <v>3.9685152734277897E-2</v>
      </c>
      <c r="T11" s="21">
        <v>3.9377911218465803E-2</v>
      </c>
      <c r="U11" s="21">
        <v>3.9624483589922703E-2</v>
      </c>
      <c r="V11" s="20">
        <v>5.8512902153407501E-2</v>
      </c>
      <c r="W11" s="20">
        <v>2.70760259116175E-2</v>
      </c>
      <c r="X11" s="20">
        <v>2.3203642805525299E-2</v>
      </c>
      <c r="Y11" s="21">
        <v>3.1975473261851003E-2</v>
      </c>
      <c r="Z11" s="21">
        <v>3.0471058368862498E-2</v>
      </c>
      <c r="AA11" s="21">
        <v>3.01586190013872E-2</v>
      </c>
      <c r="AB11" s="21">
        <v>3.1076344008908099E-2</v>
      </c>
      <c r="AC11" s="21">
        <v>3.4439907710145899E-2</v>
      </c>
      <c r="AD11" s="20">
        <v>3.64922843220232E-2</v>
      </c>
      <c r="AE11" s="20">
        <v>4.2424233088195699E-2</v>
      </c>
      <c r="AF11" s="20">
        <v>4.1258430241599101E-2</v>
      </c>
      <c r="AG11" s="20">
        <v>3.8499533462126499E-2</v>
      </c>
      <c r="AH11" s="20">
        <v>3.7262477616514897E-2</v>
      </c>
      <c r="AI11" s="20">
        <v>3.8773501274453698E-2</v>
      </c>
    </row>
    <row r="12" spans="1:39" s="20" customFormat="1" x14ac:dyDescent="0.4">
      <c r="A12" s="20" t="s">
        <v>11</v>
      </c>
      <c r="B12" s="19">
        <v>0.16229272644316872</v>
      </c>
      <c r="D12" s="20">
        <f t="shared" ref="D12" si="5">ABS(D6-$B6)</f>
        <v>1</v>
      </c>
      <c r="F12" s="20">
        <v>0.12916561323305101</v>
      </c>
      <c r="G12" s="20">
        <v>0.136527060079877</v>
      </c>
      <c r="H12" s="21">
        <v>0.30548862660001802</v>
      </c>
      <c r="I12" s="21">
        <v>0.18596960551764599</v>
      </c>
      <c r="J12" s="21">
        <v>0.17927341473858599</v>
      </c>
      <c r="K12" s="21">
        <v>0.165533758238013</v>
      </c>
      <c r="L12" s="22">
        <v>0.16202320190667599</v>
      </c>
      <c r="M12" s="21">
        <v>0.196538650979178</v>
      </c>
      <c r="N12" s="21">
        <v>0.20052437067978501</v>
      </c>
      <c r="O12" s="21">
        <v>0.20916966662581299</v>
      </c>
      <c r="P12" s="21">
        <v>0.21488544958924599</v>
      </c>
      <c r="Q12" s="21">
        <v>0.218161548600844</v>
      </c>
      <c r="R12" s="21">
        <v>0.23738762489988899</v>
      </c>
      <c r="S12" s="21">
        <v>0.23230333307869999</v>
      </c>
      <c r="T12" s="21">
        <v>0.230504846156873</v>
      </c>
      <c r="U12" s="21">
        <v>0.23194819662393801</v>
      </c>
      <c r="V12" s="20">
        <v>0.34251454919067797</v>
      </c>
      <c r="W12" s="20">
        <v>0.158493810214346</v>
      </c>
      <c r="X12" s="20">
        <v>0.13582620178843999</v>
      </c>
      <c r="Y12" s="21">
        <v>0.18717350202059099</v>
      </c>
      <c r="Z12" s="21">
        <v>0.17836717093968299</v>
      </c>
      <c r="AA12" s="21">
        <v>0.176538257569096</v>
      </c>
      <c r="AB12" s="20">
        <v>0.17491375614769999</v>
      </c>
      <c r="AC12" s="20">
        <v>0.16153802865922001</v>
      </c>
      <c r="AD12" s="20">
        <v>0.17116456060986501</v>
      </c>
      <c r="AE12" s="20">
        <v>0.198987960075964</v>
      </c>
      <c r="AF12" s="20">
        <v>0.181537093063036</v>
      </c>
      <c r="AG12" s="20">
        <v>0.16939794723335599</v>
      </c>
      <c r="AH12" s="20">
        <v>0.208276043588244</v>
      </c>
      <c r="AI12" s="20">
        <v>0.17060340560759599</v>
      </c>
    </row>
    <row r="13" spans="1:39" s="20" customFormat="1" x14ac:dyDescent="0.4">
      <c r="A13" s="20" t="s">
        <v>16</v>
      </c>
      <c r="B13" s="19">
        <v>0.11346860935235334</v>
      </c>
      <c r="D13" s="20">
        <f t="shared" ref="D13" si="6">ABS(D7-$B7)</f>
        <v>0.04</v>
      </c>
      <c r="F13" s="20">
        <v>0.12916561323305101</v>
      </c>
      <c r="G13" s="20">
        <v>0.136527060079877</v>
      </c>
      <c r="H13" s="20">
        <v>0.122195450640007</v>
      </c>
      <c r="I13" s="20">
        <v>0.13017872386235199</v>
      </c>
      <c r="J13" s="20">
        <v>0.13086959275916801</v>
      </c>
      <c r="K13" s="20">
        <v>0.13242700659041001</v>
      </c>
      <c r="L13" s="20">
        <v>0.13285902556347401</v>
      </c>
      <c r="M13" s="20">
        <v>0.161161693802925</v>
      </c>
      <c r="N13" s="20">
        <v>0.164429983957424</v>
      </c>
      <c r="O13" s="20">
        <v>0.17151912663316701</v>
      </c>
      <c r="P13" s="20">
        <v>0.176206068663182</v>
      </c>
      <c r="Q13" s="20">
        <v>0.178892469852692</v>
      </c>
      <c r="R13" s="21">
        <v>9.7328926208954503E-2</v>
      </c>
      <c r="S13" s="21">
        <v>0.112052195955608</v>
      </c>
      <c r="T13" s="21">
        <v>0.11813373365539701</v>
      </c>
      <c r="U13" s="22">
        <v>0.11321281025692199</v>
      </c>
      <c r="V13" s="20">
        <v>0.16717972043830701</v>
      </c>
      <c r="W13" s="20">
        <v>7.7360074033192894E-2</v>
      </c>
      <c r="X13" s="20">
        <v>7.2395365553238999E-2</v>
      </c>
      <c r="Y13" s="21">
        <v>9.9763476576975096E-2</v>
      </c>
      <c r="Z13" s="21">
        <v>9.5069702110851098E-2</v>
      </c>
      <c r="AA13" s="21">
        <v>9.4094891284328297E-2</v>
      </c>
      <c r="AB13" s="21">
        <v>9.3229032026724196E-2</v>
      </c>
      <c r="AC13" s="21">
        <v>0.114799692367153</v>
      </c>
      <c r="AD13" s="20">
        <v>0.121640947740077</v>
      </c>
      <c r="AE13" s="20">
        <v>0.14141411029398501</v>
      </c>
      <c r="AF13" s="20">
        <v>0.12266019801556401</v>
      </c>
      <c r="AG13" s="20">
        <v>0.11445807245497</v>
      </c>
      <c r="AH13" s="20">
        <v>0.117110643937618</v>
      </c>
      <c r="AI13" s="20">
        <v>0.121859575433997</v>
      </c>
    </row>
    <row r="14" spans="1:39" s="20" customFormat="1" x14ac:dyDescent="0.4">
      <c r="A14" s="20" t="s">
        <v>14</v>
      </c>
      <c r="B14" s="19">
        <v>0.13518883991652864</v>
      </c>
      <c r="D14" s="20">
        <f t="shared" ref="D14" si="7">ABS(D8-$B8)</f>
        <v>0</v>
      </c>
      <c r="F14" s="21">
        <v>0.12916561323304901</v>
      </c>
      <c r="G14" s="22">
        <v>0.136527059939554</v>
      </c>
      <c r="H14" s="21">
        <v>0.14838033172005799</v>
      </c>
      <c r="I14" s="21">
        <v>0.141530426328279</v>
      </c>
      <c r="J14" s="21">
        <v>0.140967854706119</v>
      </c>
      <c r="K14" s="21">
        <v>0.13971624198223501</v>
      </c>
      <c r="L14" s="22">
        <v>0.13937305659355001</v>
      </c>
      <c r="M14" s="21">
        <v>0.120100393963906</v>
      </c>
      <c r="N14" s="21">
        <v>0.11821753742714999</v>
      </c>
      <c r="O14" s="21">
        <v>0.11433232608388801</v>
      </c>
      <c r="P14" s="21">
        <v>0.11190263435325599</v>
      </c>
      <c r="Q14" s="21">
        <v>0.110556581257806</v>
      </c>
      <c r="R14" s="21">
        <v>0.10327334414393299</v>
      </c>
      <c r="S14" s="21">
        <v>0.10510333455104701</v>
      </c>
      <c r="T14" s="21">
        <v>0.105766467260742</v>
      </c>
      <c r="U14" s="21">
        <v>0.105233612318022</v>
      </c>
      <c r="V14" s="20">
        <v>0.133625290933752</v>
      </c>
      <c r="W14" s="20">
        <v>8.1195201494872998E-2</v>
      </c>
      <c r="X14" s="20">
        <v>7.4023436317155702E-2</v>
      </c>
      <c r="Y14" s="21">
        <v>0.101215987222618</v>
      </c>
      <c r="Z14" s="21">
        <v>9.6580474490685297E-2</v>
      </c>
      <c r="AA14" s="21">
        <v>9.5616328875641698E-2</v>
      </c>
      <c r="AB14" s="20">
        <v>9.6348225714566096E-2</v>
      </c>
      <c r="AC14" s="20">
        <v>0.102833919437569</v>
      </c>
      <c r="AD14" s="20">
        <v>0.10881820682167</v>
      </c>
      <c r="AE14" s="21">
        <v>0.12603071039821001</v>
      </c>
      <c r="AF14" s="20">
        <v>0.119561359261626</v>
      </c>
      <c r="AG14" s="21">
        <v>0.11177590582028001</v>
      </c>
      <c r="AH14" s="20">
        <v>0.114721888997612</v>
      </c>
      <c r="AI14" s="20">
        <v>0.111144069478282</v>
      </c>
    </row>
    <row r="16" spans="1:39" x14ac:dyDescent="0.4">
      <c r="A16" t="s">
        <v>393</v>
      </c>
      <c r="D16" s="20">
        <f>ABS(D10-$B10)</f>
        <v>0.6229950799507995</v>
      </c>
      <c r="E16" s="20">
        <f t="shared" ref="E16:AG20" si="8">ABS(E10-$B10)</f>
        <v>0.3770049200492005</v>
      </c>
      <c r="F16" s="20">
        <f t="shared" si="8"/>
        <v>0.24783930681614949</v>
      </c>
      <c r="G16" s="20">
        <f t="shared" si="8"/>
        <v>0.2404778599693235</v>
      </c>
      <c r="H16" s="20">
        <f t="shared" si="8"/>
        <v>0.25480946940919347</v>
      </c>
      <c r="I16" s="20">
        <f t="shared" si="8"/>
        <v>0.24682619618684851</v>
      </c>
      <c r="J16" s="20">
        <f t="shared" si="8"/>
        <v>0.24613532729003249</v>
      </c>
      <c r="K16" s="20">
        <f t="shared" si="8"/>
        <v>0.24457791345879049</v>
      </c>
      <c r="L16" s="20">
        <f t="shared" si="8"/>
        <v>0.24414589448572649</v>
      </c>
      <c r="M16" s="20">
        <f t="shared" si="8"/>
        <v>0.2158432262462755</v>
      </c>
      <c r="N16" s="20">
        <f t="shared" si="8"/>
        <v>0.2125749360917765</v>
      </c>
      <c r="O16" s="20">
        <f t="shared" si="8"/>
        <v>0.20548579341603349</v>
      </c>
      <c r="P16" s="20">
        <f t="shared" si="8"/>
        <v>0.2007988513860185</v>
      </c>
      <c r="Q16" s="20">
        <f t="shared" si="8"/>
        <v>0.1981124501965085</v>
      </c>
      <c r="R16" s="20">
        <f t="shared" si="8"/>
        <v>0.18234706763129149</v>
      </c>
      <c r="S16" s="20">
        <f t="shared" si="8"/>
        <v>0.18651618692466651</v>
      </c>
      <c r="T16" s="20">
        <f t="shared" si="8"/>
        <v>0.1879909462005645</v>
      </c>
      <c r="U16" s="20">
        <f t="shared" si="8"/>
        <v>0.1868073988175715</v>
      </c>
      <c r="V16" s="20">
        <f t="shared" si="8"/>
        <v>0.23657395488102251</v>
      </c>
      <c r="W16" s="20">
        <f t="shared" si="8"/>
        <v>0.11707507129767247</v>
      </c>
      <c r="X16" s="20">
        <f t="shared" si="8"/>
        <v>8.74234578362445E-2</v>
      </c>
      <c r="Y16" s="20">
        <f t="shared" si="8"/>
        <v>2.2048986258699499E-2</v>
      </c>
      <c r="Z16" s="20">
        <f t="shared" si="8"/>
        <v>3.2738883942035057E-3</v>
      </c>
      <c r="AA16" s="20">
        <f t="shared" si="8"/>
        <v>6.2535491188747683E-4</v>
      </c>
      <c r="AB16" s="20">
        <f t="shared" si="8"/>
        <v>4.0887919423034935E-3</v>
      </c>
      <c r="AC16" s="20">
        <f t="shared" si="8"/>
        <v>3.2605842947741492E-2</v>
      </c>
      <c r="AD16" s="20">
        <f t="shared" si="8"/>
        <v>1.2082076828968502E-2</v>
      </c>
      <c r="AE16" s="20">
        <f t="shared" si="8"/>
        <v>4.723741083275651E-2</v>
      </c>
      <c r="AF16" s="20">
        <f t="shared" si="8"/>
        <v>7.6837812608389511E-2</v>
      </c>
      <c r="AG16" s="20">
        <f t="shared" si="8"/>
        <v>4.6489948034190487E-2</v>
      </c>
      <c r="AH16" s="20">
        <f t="shared" ref="AH16:AI16" si="9">ABS(AH10-$B10)</f>
        <v>3.288233373246352E-2</v>
      </c>
      <c r="AI16" s="20">
        <f t="shared" si="9"/>
        <v>2.1581158366708486E-2</v>
      </c>
    </row>
    <row r="17" spans="1:35" x14ac:dyDescent="0.4">
      <c r="A17" t="s">
        <v>394</v>
      </c>
      <c r="D17" s="20">
        <f t="shared" ref="D17:S20" si="10">ABS(D11-$B11)</f>
        <v>0.96225848597412578</v>
      </c>
      <c r="E17" s="20">
        <f t="shared" si="10"/>
        <v>3.7741514025874216E-2</v>
      </c>
      <c r="F17" s="20">
        <f t="shared" si="10"/>
        <v>9.1424099207176784E-2</v>
      </c>
      <c r="G17" s="20">
        <f t="shared" si="10"/>
        <v>9.8785546054002776E-2</v>
      </c>
      <c r="H17" s="20">
        <f t="shared" si="10"/>
        <v>8.445393661413278E-2</v>
      </c>
      <c r="I17" s="20">
        <f t="shared" si="10"/>
        <v>9.2437209836477768E-2</v>
      </c>
      <c r="J17" s="20">
        <f t="shared" si="10"/>
        <v>9.312807873329379E-2</v>
      </c>
      <c r="K17" s="20">
        <f t="shared" si="10"/>
        <v>9.4685492564535789E-2</v>
      </c>
      <c r="L17" s="20">
        <f t="shared" si="10"/>
        <v>9.5117511537599786E-2</v>
      </c>
      <c r="M17" s="20">
        <f t="shared" si="10"/>
        <v>1.5979050575101086E-2</v>
      </c>
      <c r="N17" s="20">
        <f t="shared" si="10"/>
        <v>1.2085753840011981E-2</v>
      </c>
      <c r="O17" s="20">
        <f t="shared" si="10"/>
        <v>5.1382676324175855E-3</v>
      </c>
      <c r="P17" s="20">
        <f t="shared" si="10"/>
        <v>1.4153901214995837E-3</v>
      </c>
      <c r="Q17" s="20">
        <f t="shared" si="10"/>
        <v>4.7224947323001865E-4</v>
      </c>
      <c r="R17" s="20">
        <f t="shared" si="10"/>
        <v>2.8122052278567872E-3</v>
      </c>
      <c r="S17" s="20">
        <f t="shared" si="10"/>
        <v>1.9436387084036805E-3</v>
      </c>
      <c r="T17" s="20">
        <f t="shared" si="8"/>
        <v>1.6363971925915863E-3</v>
      </c>
      <c r="U17" s="20">
        <f t="shared" si="8"/>
        <v>1.8829695640484867E-3</v>
      </c>
      <c r="V17" s="20">
        <f t="shared" si="8"/>
        <v>2.0771388127533284E-2</v>
      </c>
      <c r="W17" s="20">
        <f t="shared" si="8"/>
        <v>1.0665488114256716E-2</v>
      </c>
      <c r="X17" s="20">
        <f t="shared" si="8"/>
        <v>1.4537871220348917E-2</v>
      </c>
      <c r="Y17" s="20">
        <f t="shared" si="8"/>
        <v>5.7660407640232128E-3</v>
      </c>
      <c r="Z17" s="20">
        <f t="shared" si="8"/>
        <v>7.2704556570117179E-3</v>
      </c>
      <c r="AA17" s="20">
        <f t="shared" si="8"/>
        <v>7.5828950244870158E-3</v>
      </c>
      <c r="AB17" s="20">
        <f t="shared" si="8"/>
        <v>6.6651700169661175E-3</v>
      </c>
      <c r="AC17" s="20">
        <f t="shared" si="8"/>
        <v>3.3016063157283171E-3</v>
      </c>
      <c r="AD17" s="20">
        <f t="shared" si="8"/>
        <v>1.2492297038510167E-3</v>
      </c>
      <c r="AE17" s="20">
        <f t="shared" si="8"/>
        <v>4.6827190623214832E-3</v>
      </c>
      <c r="AF17" s="20">
        <f t="shared" si="8"/>
        <v>3.5169162157248843E-3</v>
      </c>
      <c r="AG17" s="20">
        <f t="shared" si="8"/>
        <v>7.5801943625228296E-4</v>
      </c>
      <c r="AH17" s="20">
        <f t="shared" ref="AH17:AI17" si="11">ABS(AH11-$B11)</f>
        <v>4.790364093593194E-4</v>
      </c>
      <c r="AI17" s="20">
        <f t="shared" si="11"/>
        <v>1.0319872485794815E-3</v>
      </c>
    </row>
    <row r="18" spans="1:35" x14ac:dyDescent="0.4">
      <c r="A18" t="s">
        <v>395</v>
      </c>
      <c r="D18" s="20">
        <f t="shared" si="10"/>
        <v>0.83770727355683128</v>
      </c>
      <c r="E18" s="20">
        <f t="shared" si="8"/>
        <v>0.16229272644316872</v>
      </c>
      <c r="F18" s="20">
        <f t="shared" si="8"/>
        <v>3.3127113210117715E-2</v>
      </c>
      <c r="G18" s="20">
        <f t="shared" si="8"/>
        <v>2.5765666363291723E-2</v>
      </c>
      <c r="H18" s="20">
        <f t="shared" si="8"/>
        <v>0.1431959001568493</v>
      </c>
      <c r="I18" s="20">
        <f t="shared" si="8"/>
        <v>2.3676879074477269E-2</v>
      </c>
      <c r="J18" s="20">
        <f t="shared" si="8"/>
        <v>1.6980688295417268E-2</v>
      </c>
      <c r="K18" s="20">
        <f t="shared" si="8"/>
        <v>3.2410317948442791E-3</v>
      </c>
      <c r="L18" s="20">
        <f t="shared" si="8"/>
        <v>2.6952453649273234E-4</v>
      </c>
      <c r="M18" s="20">
        <f t="shared" si="8"/>
        <v>3.4245924536009276E-2</v>
      </c>
      <c r="N18" s="20">
        <f t="shared" si="8"/>
        <v>3.8231644236616291E-2</v>
      </c>
      <c r="O18" s="20">
        <f t="shared" si="8"/>
        <v>4.6876940182644267E-2</v>
      </c>
      <c r="P18" s="20">
        <f t="shared" si="8"/>
        <v>5.2592723146077269E-2</v>
      </c>
      <c r="Q18" s="20">
        <f t="shared" si="8"/>
        <v>5.5868822157675274E-2</v>
      </c>
      <c r="R18" s="20">
        <f t="shared" si="8"/>
        <v>7.5094898456720266E-2</v>
      </c>
      <c r="S18" s="20">
        <f t="shared" si="8"/>
        <v>7.001060663553127E-2</v>
      </c>
      <c r="T18" s="20">
        <f t="shared" si="8"/>
        <v>6.8212119713704278E-2</v>
      </c>
      <c r="U18" s="20">
        <f t="shared" si="8"/>
        <v>6.9655470180769286E-2</v>
      </c>
      <c r="V18" s="20">
        <f t="shared" si="8"/>
        <v>0.18022182274750925</v>
      </c>
      <c r="W18" s="20">
        <f t="shared" si="8"/>
        <v>3.7989162288227241E-3</v>
      </c>
      <c r="X18" s="20">
        <f t="shared" si="8"/>
        <v>2.6466524654728735E-2</v>
      </c>
      <c r="Y18" s="20">
        <f t="shared" si="8"/>
        <v>2.4880775577422271E-2</v>
      </c>
      <c r="Z18" s="20">
        <f t="shared" si="8"/>
        <v>1.6074444496514267E-2</v>
      </c>
      <c r="AA18" s="20">
        <f t="shared" si="8"/>
        <v>1.4245531125927274E-2</v>
      </c>
      <c r="AB18" s="20">
        <f t="shared" si="8"/>
        <v>1.2621029704531272E-2</v>
      </c>
      <c r="AC18" s="20">
        <f t="shared" si="8"/>
        <v>7.5469778394871012E-4</v>
      </c>
      <c r="AD18" s="20">
        <f t="shared" si="8"/>
        <v>8.8718341666962908E-3</v>
      </c>
      <c r="AE18" s="20">
        <f t="shared" si="8"/>
        <v>3.6695233632795282E-2</v>
      </c>
      <c r="AF18" s="20">
        <f t="shared" si="8"/>
        <v>1.9244366619867281E-2</v>
      </c>
      <c r="AG18" s="20">
        <f t="shared" si="8"/>
        <v>7.1052207901872722E-3</v>
      </c>
      <c r="AH18" s="20">
        <f t="shared" ref="AH18:AI18" si="12">ABS(AH12-$B12)</f>
        <v>4.5983317145075281E-2</v>
      </c>
      <c r="AI18" s="20">
        <f t="shared" si="12"/>
        <v>8.3106791644272648E-3</v>
      </c>
    </row>
    <row r="19" spans="1:35" x14ac:dyDescent="0.4">
      <c r="A19" t="s">
        <v>397</v>
      </c>
      <c r="D19" s="20">
        <f t="shared" si="10"/>
        <v>7.3468609352353331E-2</v>
      </c>
      <c r="E19" s="20">
        <f t="shared" si="8"/>
        <v>0.11346860935235334</v>
      </c>
      <c r="F19" s="20">
        <f t="shared" si="8"/>
        <v>1.5697003880697669E-2</v>
      </c>
      <c r="G19" s="20">
        <f t="shared" si="8"/>
        <v>2.3058450727523661E-2</v>
      </c>
      <c r="H19" s="20">
        <f t="shared" si="8"/>
        <v>8.7268412876536638E-3</v>
      </c>
      <c r="I19" s="20">
        <f t="shared" si="8"/>
        <v>1.6710114509998653E-2</v>
      </c>
      <c r="J19" s="20">
        <f t="shared" si="8"/>
        <v>1.7400983406814674E-2</v>
      </c>
      <c r="K19" s="20">
        <f t="shared" si="8"/>
        <v>1.8958397238056673E-2</v>
      </c>
      <c r="L19" s="20">
        <f t="shared" si="8"/>
        <v>1.939041621112067E-2</v>
      </c>
      <c r="M19" s="20">
        <f t="shared" si="8"/>
        <v>4.769308445057166E-2</v>
      </c>
      <c r="N19" s="20">
        <f t="shared" si="8"/>
        <v>5.0961374605070664E-2</v>
      </c>
      <c r="O19" s="20">
        <f t="shared" si="8"/>
        <v>5.8050517280813674E-2</v>
      </c>
      <c r="P19" s="20">
        <f t="shared" si="8"/>
        <v>6.2737459310828664E-2</v>
      </c>
      <c r="Q19" s="20">
        <f t="shared" si="8"/>
        <v>6.542386050033866E-2</v>
      </c>
      <c r="R19" s="20">
        <f t="shared" si="8"/>
        <v>1.6139683143398836E-2</v>
      </c>
      <c r="S19" s="20">
        <f t="shared" si="8"/>
        <v>1.4164133967453363E-3</v>
      </c>
      <c r="T19" s="20">
        <f t="shared" si="8"/>
        <v>4.6651243030436662E-3</v>
      </c>
      <c r="U19" s="20">
        <f t="shared" si="8"/>
        <v>2.5579909543134438E-4</v>
      </c>
      <c r="V19" s="20">
        <f t="shared" si="8"/>
        <v>5.3711111085953667E-2</v>
      </c>
      <c r="W19" s="20">
        <f t="shared" si="8"/>
        <v>3.6108535319160445E-2</v>
      </c>
      <c r="X19" s="20">
        <f t="shared" si="8"/>
        <v>4.107324379911434E-2</v>
      </c>
      <c r="Y19" s="20">
        <f t="shared" si="8"/>
        <v>1.3705132775378243E-2</v>
      </c>
      <c r="Z19" s="20">
        <f t="shared" si="8"/>
        <v>1.8398907241502241E-2</v>
      </c>
      <c r="AA19" s="20">
        <f t="shared" si="8"/>
        <v>1.9373718068025042E-2</v>
      </c>
      <c r="AB19" s="20">
        <f t="shared" si="8"/>
        <v>2.0239577325629143E-2</v>
      </c>
      <c r="AC19" s="20">
        <f t="shared" si="8"/>
        <v>1.3310830147996583E-3</v>
      </c>
      <c r="AD19" s="20">
        <f t="shared" si="8"/>
        <v>8.1723383877236599E-3</v>
      </c>
      <c r="AE19" s="20">
        <f t="shared" si="8"/>
        <v>2.7945500941631674E-2</v>
      </c>
      <c r="AF19" s="20">
        <f t="shared" si="8"/>
        <v>9.1915886632106675E-3</v>
      </c>
      <c r="AG19" s="20">
        <f t="shared" si="8"/>
        <v>9.8946310261666115E-4</v>
      </c>
      <c r="AH19" s="20">
        <f t="shared" ref="AH19:AI19" si="13">ABS(AH13-$B13)</f>
        <v>3.6420345852646585E-3</v>
      </c>
      <c r="AI19" s="20">
        <f t="shared" si="13"/>
        <v>8.3909660816436638E-3</v>
      </c>
    </row>
    <row r="20" spans="1:35" x14ac:dyDescent="0.4">
      <c r="A20" t="s">
        <v>396</v>
      </c>
      <c r="D20" s="20">
        <f t="shared" si="10"/>
        <v>0.13518883991652864</v>
      </c>
      <c r="E20" s="20">
        <f t="shared" si="10"/>
        <v>0.13518883991652864</v>
      </c>
      <c r="F20" s="20" t="s">
        <v>414</v>
      </c>
      <c r="G20" s="20">
        <f t="shared" si="10"/>
        <v>1.3382200230253605E-3</v>
      </c>
      <c r="H20" s="20">
        <f t="shared" si="10"/>
        <v>1.3191491803529354E-2</v>
      </c>
      <c r="I20" s="20">
        <f t="shared" si="10"/>
        <v>6.3415864117503662E-3</v>
      </c>
      <c r="J20" s="20">
        <f t="shared" si="10"/>
        <v>5.7790147895903643E-3</v>
      </c>
      <c r="K20" s="20">
        <f t="shared" si="10"/>
        <v>4.5274020657063707E-3</v>
      </c>
      <c r="L20" s="20">
        <f t="shared" si="10"/>
        <v>4.184216677021374E-3</v>
      </c>
      <c r="M20" s="20">
        <f t="shared" si="10"/>
        <v>1.5088445952622639E-2</v>
      </c>
      <c r="N20" s="20">
        <f t="shared" si="10"/>
        <v>1.6971302489378642E-2</v>
      </c>
      <c r="O20" s="20">
        <f t="shared" si="10"/>
        <v>2.085651383264063E-2</v>
      </c>
      <c r="P20" s="20">
        <f t="shared" si="10"/>
        <v>2.3286205563272641E-2</v>
      </c>
      <c r="Q20" s="20">
        <f t="shared" si="10"/>
        <v>2.4632258658722636E-2</v>
      </c>
      <c r="R20" s="20">
        <f t="shared" si="10"/>
        <v>3.1915495772595642E-2</v>
      </c>
      <c r="S20" s="20">
        <f t="shared" si="10"/>
        <v>3.008550536548163E-2</v>
      </c>
      <c r="T20" s="20">
        <f t="shared" si="8"/>
        <v>2.9422372655786636E-2</v>
      </c>
      <c r="U20" s="20">
        <f t="shared" si="8"/>
        <v>2.9955227598506634E-2</v>
      </c>
      <c r="V20" s="20">
        <f t="shared" si="8"/>
        <v>1.5635489827766358E-3</v>
      </c>
      <c r="W20" s="20">
        <f t="shared" si="8"/>
        <v>5.3993638421655638E-2</v>
      </c>
      <c r="X20" s="20">
        <f t="shared" si="8"/>
        <v>6.1165403599372933E-2</v>
      </c>
      <c r="Y20" s="20">
        <f t="shared" si="8"/>
        <v>3.3972852693910635E-2</v>
      </c>
      <c r="Z20" s="20">
        <f t="shared" si="8"/>
        <v>3.8608365425843338E-2</v>
      </c>
      <c r="AA20" s="20">
        <f t="shared" si="8"/>
        <v>3.9572511040886937E-2</v>
      </c>
      <c r="AB20" s="20">
        <f t="shared" si="8"/>
        <v>3.8840614201962539E-2</v>
      </c>
      <c r="AC20" s="20">
        <f t="shared" si="8"/>
        <v>3.2354920478959631E-2</v>
      </c>
      <c r="AD20" s="20">
        <f t="shared" si="8"/>
        <v>2.6370633094858639E-2</v>
      </c>
      <c r="AE20" s="20">
        <f t="shared" si="8"/>
        <v>9.1581295183186251E-3</v>
      </c>
      <c r="AF20" s="20">
        <f t="shared" si="8"/>
        <v>1.5627480654902631E-2</v>
      </c>
      <c r="AG20" s="20">
        <f t="shared" si="8"/>
        <v>2.341293409624863E-2</v>
      </c>
      <c r="AH20" s="20">
        <f t="shared" ref="AH20:AI20" si="14">ABS(AH14-$B14)</f>
        <v>2.0466950918916635E-2</v>
      </c>
      <c r="AI20" s="20">
        <f t="shared" si="14"/>
        <v>2.404477043824664E-2</v>
      </c>
    </row>
    <row r="21" spans="1:35" x14ac:dyDescent="0.4">
      <c r="A21" t="s">
        <v>398</v>
      </c>
      <c r="D21" s="20">
        <f>SUMSQ(D16:D20)</f>
        <v>2.0394913986402856</v>
      </c>
      <c r="E21" s="20">
        <f t="shared" ref="E21:AI21" si="15">SUMSQ(E16:E20)</f>
        <v>0.20104720842496029</v>
      </c>
      <c r="F21" s="20">
        <f t="shared" si="15"/>
        <v>7.1126489479419769E-2</v>
      </c>
      <c r="G21" s="20">
        <f t="shared" si="15"/>
        <v>6.8785537790541182E-2</v>
      </c>
      <c r="H21" s="20">
        <f t="shared" si="15"/>
        <v>9.2815572146811492E-2</v>
      </c>
      <c r="I21" s="20">
        <f t="shared" si="15"/>
        <v>7.0347847134284047E-2</v>
      </c>
      <c r="J21" s="20">
        <f t="shared" si="15"/>
        <v>6.987997339917465E-2</v>
      </c>
      <c r="K21" s="20">
        <f t="shared" si="15"/>
        <v>6.9174120736440081E-2</v>
      </c>
      <c r="L21" s="20">
        <f t="shared" si="15"/>
        <v>6.9048127348857458E-2</v>
      </c>
      <c r="M21" s="20">
        <f t="shared" si="15"/>
        <v>5.0518703226683122E-2</v>
      </c>
      <c r="N21" s="20">
        <f t="shared" si="15"/>
        <v>4.9680914331163756E-2</v>
      </c>
      <c r="O21" s="20">
        <f t="shared" si="15"/>
        <v>4.8253117336787527E-2</v>
      </c>
      <c r="P21" s="20">
        <f t="shared" si="15"/>
        <v>4.7566412745373182E-2</v>
      </c>
      <c r="Q21" s="20">
        <f t="shared" si="15"/>
        <v>4.7257120921112963E-2</v>
      </c>
      <c r="R21" s="20">
        <f t="shared" si="15"/>
        <v>4.0176693588579393E-2</v>
      </c>
      <c r="S21" s="20">
        <f t="shared" si="15"/>
        <v>4.0600694617827941E-2</v>
      </c>
      <c r="T21" s="20">
        <f t="shared" si="15"/>
        <v>4.0883606322451013E-2</v>
      </c>
      <c r="U21" s="20">
        <f t="shared" si="15"/>
        <v>4.0649815447125939E-2</v>
      </c>
      <c r="V21" s="20">
        <f t="shared" si="15"/>
        <v>9.1765920226736547E-2</v>
      </c>
      <c r="W21" s="20">
        <f t="shared" si="15"/>
        <v>1.8053896033487601E-2</v>
      </c>
      <c r="X21" s="20">
        <f t="shared" si="15"/>
        <v>1.3982905560620101E-2</v>
      </c>
      <c r="Y21" s="20">
        <f t="shared" si="15"/>
        <v>2.4804433990156475E-3</v>
      </c>
      <c r="Z21" s="20">
        <f t="shared" si="15"/>
        <v>2.1510913050866508E-3</v>
      </c>
      <c r="AA21" s="20">
        <f t="shared" si="15"/>
        <v>2.2021511046384128E-3</v>
      </c>
      <c r="AB21" s="20">
        <f t="shared" si="15"/>
        <v>2.1386669036109864E-3</v>
      </c>
      <c r="AC21" s="20">
        <f t="shared" si="15"/>
        <v>2.1232238285340274E-3</v>
      </c>
      <c r="AD21" s="20">
        <f t="shared" si="15"/>
        <v>9.8844400138255639E-4</v>
      </c>
      <c r="AE21" s="20">
        <f t="shared" si="15"/>
        <v>4.464663370517717E-3</v>
      </c>
      <c r="AF21" s="20">
        <f t="shared" si="15"/>
        <v>6.615467246483292E-3</v>
      </c>
      <c r="AG21" s="20">
        <f t="shared" si="15"/>
        <v>2.7615185443914986E-3</v>
      </c>
      <c r="AH21" s="20">
        <f t="shared" si="15"/>
        <v>3.6281032990767808E-3</v>
      </c>
      <c r="AI21" s="20">
        <f t="shared" si="15"/>
        <v>1.1844380795155017E-3</v>
      </c>
    </row>
  </sheetData>
  <phoneticPr fontId="14" type="noConversion"/>
  <conditionalFormatting sqref="A16:XFD16">
    <cfRule type="top10" dxfId="19" priority="10" bottom="1" rank="5"/>
  </conditionalFormatting>
  <conditionalFormatting sqref="A16:XFD17">
    <cfRule type="top10" dxfId="18" priority="9" bottom="1" rank="5"/>
  </conditionalFormatting>
  <conditionalFormatting sqref="A18:XFD18">
    <cfRule type="top10" dxfId="17" priority="11" bottom="1" rank="5"/>
  </conditionalFormatting>
  <conditionalFormatting sqref="A21:XFD21">
    <cfRule type="top10" dxfId="16" priority="13" bottom="1" rank="5"/>
  </conditionalFormatting>
  <conditionalFormatting sqref="A19:XFD19">
    <cfRule type="top10" dxfId="15" priority="7" bottom="1" rank="5"/>
    <cfRule type="top10" dxfId="14" priority="8" bottom="1" rank="5"/>
  </conditionalFormatting>
  <conditionalFormatting sqref="A20:XFD20">
    <cfRule type="top10" dxfId="13" priority="12" bottom="1" rank="5"/>
  </conditionalFormatting>
  <conditionalFormatting sqref="D10">
    <cfRule type="top10" dxfId="12" priority="4" bottom="1" rank="5"/>
  </conditionalFormatting>
  <conditionalFormatting sqref="D10:D11">
    <cfRule type="top10" dxfId="11" priority="3" bottom="1" rank="5"/>
  </conditionalFormatting>
  <conditionalFormatting sqref="D12">
    <cfRule type="top10" dxfId="10" priority="5" bottom="1" rank="5"/>
  </conditionalFormatting>
  <conditionalFormatting sqref="D13">
    <cfRule type="top10" dxfId="9" priority="1" bottom="1" rank="5"/>
    <cfRule type="top10" dxfId="8" priority="2" bottom="1" rank="5"/>
  </conditionalFormatting>
  <conditionalFormatting sqref="D14">
    <cfRule type="top10" dxfId="7" priority="6" bottom="1" rank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GDP_raw</vt:lpstr>
      <vt:lpstr>GDP_clean</vt:lpstr>
      <vt:lpstr>Import_raw</vt:lpstr>
      <vt:lpstr>Import_clean</vt:lpstr>
      <vt:lpstr>2019_final</vt:lpstr>
      <vt:lpstr>Manual calibration_v2</vt:lpstr>
      <vt:lpstr>Julia calibration_v2</vt:lpstr>
      <vt:lpstr>Manual calibration_v1</vt:lpstr>
      <vt:lpstr>Julia calibration_v1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Shi</dc:creator>
  <cp:lastModifiedBy>Richard Shi</cp:lastModifiedBy>
  <dcterms:created xsi:type="dcterms:W3CDTF">2015-06-05T18:17:20Z</dcterms:created>
  <dcterms:modified xsi:type="dcterms:W3CDTF">2021-12-07T18:43:53Z</dcterms:modified>
</cp:coreProperties>
</file>