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ea20e40491c4c2/EliteNext/"/>
    </mc:Choice>
  </mc:AlternateContent>
  <xr:revisionPtr revIDLastSave="21" documentId="8_{D2B9919F-BFE5-4793-9A10-89A0BB145372}" xr6:coauthVersionLast="47" xr6:coauthVersionMax="47" xr10:uidLastSave="{82A3DBFF-833E-4569-BC07-3725675B0A0B}"/>
  <bookViews>
    <workbookView xWindow="-120" yWindow="-16320" windowWidth="29040" windowHeight="16440" activeTab="1" xr2:uid="{510DDE74-0D04-442C-8099-FF1723345F36}"/>
  </bookViews>
  <sheets>
    <sheet name="Cobra Mk3" sheetId="1" r:id="rId1"/>
    <sheet name="Ratt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2" l="1"/>
  <c r="K57" i="2" s="1"/>
  <c r="S57" i="2" s="1"/>
  <c r="G57" i="2"/>
  <c r="J57" i="2" s="1"/>
  <c r="R57" i="2" s="1"/>
  <c r="F57" i="2"/>
  <c r="I57" i="2" s="1"/>
  <c r="Q57" i="2" s="1"/>
  <c r="E57" i="2"/>
  <c r="P57" i="2" s="1"/>
  <c r="H56" i="2"/>
  <c r="G56" i="2"/>
  <c r="F56" i="2"/>
  <c r="E56" i="2"/>
  <c r="P56" i="2" s="1"/>
  <c r="H55" i="2"/>
  <c r="G55" i="2"/>
  <c r="F55" i="2"/>
  <c r="E55" i="2"/>
  <c r="P55" i="2" s="1"/>
  <c r="H54" i="2"/>
  <c r="G54" i="2"/>
  <c r="F54" i="2"/>
  <c r="E54" i="2"/>
  <c r="P54" i="2" s="1"/>
  <c r="H53" i="2"/>
  <c r="G53" i="2"/>
  <c r="F53" i="2"/>
  <c r="E53" i="2"/>
  <c r="P53" i="2" s="1"/>
  <c r="H52" i="2"/>
  <c r="G52" i="2"/>
  <c r="F52" i="2"/>
  <c r="E52" i="2"/>
  <c r="P52" i="2" s="1"/>
  <c r="H51" i="2"/>
  <c r="G51" i="2"/>
  <c r="F51" i="2"/>
  <c r="E51" i="2"/>
  <c r="P51" i="2" s="1"/>
  <c r="H50" i="2"/>
  <c r="G50" i="2"/>
  <c r="F50" i="2"/>
  <c r="E50" i="2"/>
  <c r="P50" i="2" s="1"/>
  <c r="H49" i="2"/>
  <c r="G49" i="2"/>
  <c r="F49" i="2"/>
  <c r="E49" i="2"/>
  <c r="P49" i="2" s="1"/>
  <c r="H48" i="2"/>
  <c r="G48" i="2"/>
  <c r="F48" i="2"/>
  <c r="E48" i="2"/>
  <c r="P48" i="2" s="1"/>
  <c r="H47" i="2"/>
  <c r="G47" i="2"/>
  <c r="F47" i="2"/>
  <c r="E47" i="2"/>
  <c r="P47" i="2" s="1"/>
  <c r="H46" i="2"/>
  <c r="G46" i="2"/>
  <c r="F46" i="2"/>
  <c r="E46" i="2"/>
  <c r="P46" i="2" s="1"/>
  <c r="H45" i="2"/>
  <c r="G45" i="2"/>
  <c r="F45" i="2"/>
  <c r="E45" i="2"/>
  <c r="P45" i="2" s="1"/>
  <c r="P43" i="2"/>
  <c r="H43" i="2"/>
  <c r="T43" i="2" s="1"/>
  <c r="G43" i="2"/>
  <c r="S43" i="2" s="1"/>
  <c r="F43" i="2"/>
  <c r="R43" i="2" s="1"/>
  <c r="E43" i="2"/>
  <c r="P42" i="2"/>
  <c r="H42" i="2"/>
  <c r="T42" i="2" s="1"/>
  <c r="G42" i="2"/>
  <c r="S42" i="2" s="1"/>
  <c r="F42" i="2"/>
  <c r="Q42" i="2" s="1"/>
  <c r="E42" i="2"/>
  <c r="P41" i="2"/>
  <c r="H41" i="2"/>
  <c r="T41" i="2" s="1"/>
  <c r="G41" i="2"/>
  <c r="S41" i="2" s="1"/>
  <c r="F41" i="2"/>
  <c r="Q41" i="2" s="1"/>
  <c r="E41" i="2"/>
  <c r="R40" i="2"/>
  <c r="P40" i="2"/>
  <c r="H40" i="2"/>
  <c r="T40" i="2" s="1"/>
  <c r="G40" i="2"/>
  <c r="S40" i="2" s="1"/>
  <c r="F40" i="2"/>
  <c r="Q40" i="2" s="1"/>
  <c r="E40" i="2"/>
  <c r="P39" i="2"/>
  <c r="H39" i="2"/>
  <c r="T39" i="2" s="1"/>
  <c r="G39" i="2"/>
  <c r="S39" i="2" s="1"/>
  <c r="F39" i="2"/>
  <c r="Q39" i="2" s="1"/>
  <c r="E39" i="2"/>
  <c r="P38" i="2"/>
  <c r="H38" i="2"/>
  <c r="T38" i="2" s="1"/>
  <c r="G38" i="2"/>
  <c r="S38" i="2" s="1"/>
  <c r="F38" i="2"/>
  <c r="R38" i="2" s="1"/>
  <c r="E38" i="2"/>
  <c r="P37" i="2"/>
  <c r="H37" i="2"/>
  <c r="T37" i="2" s="1"/>
  <c r="G37" i="2"/>
  <c r="S37" i="2" s="1"/>
  <c r="F37" i="2"/>
  <c r="R37" i="2" s="1"/>
  <c r="E37" i="2"/>
  <c r="P36" i="2"/>
  <c r="H36" i="2"/>
  <c r="T36" i="2" s="1"/>
  <c r="G36" i="2"/>
  <c r="S36" i="2" s="1"/>
  <c r="F36" i="2"/>
  <c r="R36" i="2" s="1"/>
  <c r="E36" i="2"/>
  <c r="P35" i="2"/>
  <c r="H35" i="2"/>
  <c r="T35" i="2" s="1"/>
  <c r="G35" i="2"/>
  <c r="S35" i="2" s="1"/>
  <c r="F35" i="2"/>
  <c r="Q35" i="2" s="1"/>
  <c r="E35" i="2"/>
  <c r="P34" i="2"/>
  <c r="H34" i="2"/>
  <c r="T34" i="2" s="1"/>
  <c r="G34" i="2"/>
  <c r="S34" i="2" s="1"/>
  <c r="F34" i="2"/>
  <c r="Q34" i="2" s="1"/>
  <c r="E34" i="2"/>
  <c r="P33" i="2"/>
  <c r="H33" i="2"/>
  <c r="T33" i="2" s="1"/>
  <c r="G33" i="2"/>
  <c r="S33" i="2" s="1"/>
  <c r="F33" i="2"/>
  <c r="R33" i="2" s="1"/>
  <c r="E33" i="2"/>
  <c r="P32" i="2"/>
  <c r="H32" i="2"/>
  <c r="T32" i="2" s="1"/>
  <c r="G32" i="2"/>
  <c r="S32" i="2" s="1"/>
  <c r="F32" i="2"/>
  <c r="R32" i="2" s="1"/>
  <c r="E32" i="2"/>
  <c r="P31" i="2"/>
  <c r="H31" i="2"/>
  <c r="T31" i="2" s="1"/>
  <c r="G31" i="2"/>
  <c r="S31" i="2" s="1"/>
  <c r="F31" i="2"/>
  <c r="R31" i="2" s="1"/>
  <c r="E31" i="2"/>
  <c r="T30" i="2"/>
  <c r="P30" i="2"/>
  <c r="H30" i="2"/>
  <c r="G30" i="2"/>
  <c r="S30" i="2" s="1"/>
  <c r="F30" i="2"/>
  <c r="R30" i="2" s="1"/>
  <c r="E30" i="2"/>
  <c r="P29" i="2"/>
  <c r="H29" i="2"/>
  <c r="T29" i="2" s="1"/>
  <c r="G29" i="2"/>
  <c r="S29" i="2" s="1"/>
  <c r="F29" i="2"/>
  <c r="Q29" i="2" s="1"/>
  <c r="E29" i="2"/>
  <c r="P28" i="2"/>
  <c r="H28" i="2"/>
  <c r="T28" i="2" s="1"/>
  <c r="G28" i="2"/>
  <c r="S28" i="2" s="1"/>
  <c r="F28" i="2"/>
  <c r="R28" i="2" s="1"/>
  <c r="E28" i="2"/>
  <c r="P27" i="2"/>
  <c r="H27" i="2"/>
  <c r="T27" i="2" s="1"/>
  <c r="G27" i="2"/>
  <c r="S27" i="2" s="1"/>
  <c r="F27" i="2"/>
  <c r="R27" i="2" s="1"/>
  <c r="E27" i="2"/>
  <c r="P26" i="2"/>
  <c r="H26" i="2"/>
  <c r="T26" i="2" s="1"/>
  <c r="G26" i="2"/>
  <c r="S26" i="2" s="1"/>
  <c r="F26" i="2"/>
  <c r="R26" i="2" s="1"/>
  <c r="E26" i="2"/>
  <c r="P25" i="2"/>
  <c r="H25" i="2"/>
  <c r="T25" i="2" s="1"/>
  <c r="G25" i="2"/>
  <c r="S25" i="2" s="1"/>
  <c r="F25" i="2"/>
  <c r="R25" i="2" s="1"/>
  <c r="E25" i="2"/>
  <c r="P24" i="2"/>
  <c r="H24" i="2"/>
  <c r="T24" i="2" s="1"/>
  <c r="G24" i="2"/>
  <c r="S24" i="2" s="1"/>
  <c r="F24" i="2"/>
  <c r="R24" i="2" s="1"/>
  <c r="E24" i="2"/>
  <c r="P23" i="2"/>
  <c r="H23" i="2"/>
  <c r="T23" i="2" s="1"/>
  <c r="G23" i="2"/>
  <c r="S23" i="2" s="1"/>
  <c r="F23" i="2"/>
  <c r="Q23" i="2" s="1"/>
  <c r="E23" i="2"/>
  <c r="P22" i="2"/>
  <c r="H22" i="2"/>
  <c r="T22" i="2" s="1"/>
  <c r="G22" i="2"/>
  <c r="S22" i="2" s="1"/>
  <c r="F22" i="2"/>
  <c r="R22" i="2" s="1"/>
  <c r="E22" i="2"/>
  <c r="P21" i="2"/>
  <c r="H21" i="2"/>
  <c r="T21" i="2" s="1"/>
  <c r="G21" i="2"/>
  <c r="S21" i="2" s="1"/>
  <c r="F21" i="2"/>
  <c r="R21" i="2" s="1"/>
  <c r="E21" i="2"/>
  <c r="P20" i="2"/>
  <c r="H20" i="2"/>
  <c r="T20" i="2" s="1"/>
  <c r="G20" i="2"/>
  <c r="S20" i="2" s="1"/>
  <c r="F20" i="2"/>
  <c r="R20" i="2" s="1"/>
  <c r="E20" i="2"/>
  <c r="P19" i="2"/>
  <c r="H19" i="2"/>
  <c r="T19" i="2" s="1"/>
  <c r="G19" i="2"/>
  <c r="S19" i="2" s="1"/>
  <c r="F19" i="2"/>
  <c r="R19" i="2" s="1"/>
  <c r="E19" i="2"/>
  <c r="H18" i="2"/>
  <c r="T18" i="2" s="1"/>
  <c r="G18" i="2"/>
  <c r="S18" i="2" s="1"/>
  <c r="F18" i="2"/>
  <c r="R18" i="2" s="1"/>
  <c r="E18" i="2"/>
  <c r="P18" i="2" s="1"/>
  <c r="K17" i="2"/>
  <c r="P16" i="2"/>
  <c r="L16" i="2"/>
  <c r="S16" i="2" s="1"/>
  <c r="K16" i="2"/>
  <c r="R16" i="2" s="1"/>
  <c r="J16" i="2"/>
  <c r="I16" i="2"/>
  <c r="H16" i="2"/>
  <c r="G16" i="2"/>
  <c r="P15" i="2"/>
  <c r="L15" i="2"/>
  <c r="T15" i="2" s="1"/>
  <c r="K15" i="2"/>
  <c r="R15" i="2" s="1"/>
  <c r="J15" i="2"/>
  <c r="I15" i="2"/>
  <c r="H15" i="2"/>
  <c r="N15" i="2" s="1"/>
  <c r="G15" i="2"/>
  <c r="S14" i="2"/>
  <c r="P14" i="2"/>
  <c r="L14" i="2"/>
  <c r="T14" i="2" s="1"/>
  <c r="K14" i="2"/>
  <c r="R14" i="2" s="1"/>
  <c r="J14" i="2"/>
  <c r="I14" i="2"/>
  <c r="H14" i="2"/>
  <c r="N14" i="2" s="1"/>
  <c r="G14" i="2"/>
  <c r="P13" i="2"/>
  <c r="L13" i="2"/>
  <c r="T13" i="2" s="1"/>
  <c r="K13" i="2"/>
  <c r="R13" i="2" s="1"/>
  <c r="J13" i="2"/>
  <c r="I13" i="2"/>
  <c r="H13" i="2"/>
  <c r="G13" i="2"/>
  <c r="P12" i="2"/>
  <c r="L12" i="2"/>
  <c r="S12" i="2" s="1"/>
  <c r="K12" i="2"/>
  <c r="R12" i="2" s="1"/>
  <c r="J12" i="2"/>
  <c r="I12" i="2"/>
  <c r="H12" i="2"/>
  <c r="G12" i="2"/>
  <c r="P11" i="2"/>
  <c r="L11" i="2"/>
  <c r="T11" i="2" s="1"/>
  <c r="K11" i="2"/>
  <c r="R11" i="2" s="1"/>
  <c r="J11" i="2"/>
  <c r="I11" i="2"/>
  <c r="O11" i="2" s="1"/>
  <c r="H11" i="2"/>
  <c r="N11" i="2" s="1"/>
  <c r="G11" i="2"/>
  <c r="P10" i="2"/>
  <c r="L10" i="2"/>
  <c r="T10" i="2" s="1"/>
  <c r="K10" i="2"/>
  <c r="R10" i="2" s="1"/>
  <c r="J10" i="2"/>
  <c r="I10" i="2"/>
  <c r="H10" i="2"/>
  <c r="G10" i="2"/>
  <c r="P9" i="2"/>
  <c r="L9" i="2"/>
  <c r="T9" i="2" s="1"/>
  <c r="K9" i="2"/>
  <c r="R9" i="2" s="1"/>
  <c r="J9" i="2"/>
  <c r="I9" i="2"/>
  <c r="H9" i="2"/>
  <c r="G9" i="2"/>
  <c r="P8" i="2"/>
  <c r="L8" i="2"/>
  <c r="S8" i="2" s="1"/>
  <c r="K8" i="2"/>
  <c r="R8" i="2" s="1"/>
  <c r="J8" i="2"/>
  <c r="I8" i="2"/>
  <c r="H8" i="2"/>
  <c r="G8" i="2"/>
  <c r="P7" i="2"/>
  <c r="L7" i="2"/>
  <c r="T7" i="2" s="1"/>
  <c r="K7" i="2"/>
  <c r="R7" i="2" s="1"/>
  <c r="J7" i="2"/>
  <c r="I7" i="2"/>
  <c r="H7" i="2"/>
  <c r="G7" i="2"/>
  <c r="P6" i="2"/>
  <c r="L6" i="2"/>
  <c r="S6" i="2" s="1"/>
  <c r="K6" i="2"/>
  <c r="Q6" i="2" s="1"/>
  <c r="J6" i="2"/>
  <c r="I6" i="2"/>
  <c r="H6" i="2"/>
  <c r="G6" i="2"/>
  <c r="P5" i="2"/>
  <c r="L5" i="2"/>
  <c r="T5" i="2" s="1"/>
  <c r="K5" i="2"/>
  <c r="R5" i="2" s="1"/>
  <c r="J5" i="2"/>
  <c r="I5" i="2"/>
  <c r="H5" i="2"/>
  <c r="N5" i="2" s="1"/>
  <c r="G5" i="2"/>
  <c r="P4" i="2"/>
  <c r="L4" i="2"/>
  <c r="S4" i="2" s="1"/>
  <c r="K4" i="2"/>
  <c r="R4" i="2" s="1"/>
  <c r="J4" i="2"/>
  <c r="I4" i="2"/>
  <c r="H4" i="2"/>
  <c r="G4" i="2"/>
  <c r="P3" i="2"/>
  <c r="L3" i="2"/>
  <c r="T3" i="2" s="1"/>
  <c r="K3" i="2"/>
  <c r="Q3" i="2" s="1"/>
  <c r="J3" i="2"/>
  <c r="I3" i="2"/>
  <c r="H3" i="2"/>
  <c r="G3" i="2"/>
  <c r="P2" i="2"/>
  <c r="L2" i="2"/>
  <c r="T2" i="2" s="1"/>
  <c r="K2" i="2"/>
  <c r="R2" i="2" s="1"/>
  <c r="J2" i="2"/>
  <c r="I2" i="2"/>
  <c r="H2" i="2"/>
  <c r="G2" i="2"/>
  <c r="T71" i="1"/>
  <c r="T72" i="1"/>
  <c r="T73" i="1"/>
  <c r="T74" i="1"/>
  <c r="T75" i="1"/>
  <c r="T76" i="1"/>
  <c r="T77" i="1"/>
  <c r="T78" i="1"/>
  <c r="T79" i="1"/>
  <c r="T80" i="1"/>
  <c r="T81" i="1"/>
  <c r="T82" i="1"/>
  <c r="T70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2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T31" i="1"/>
  <c r="S31" i="1"/>
  <c r="P71" i="1"/>
  <c r="P72" i="1"/>
  <c r="P73" i="1"/>
  <c r="P74" i="1"/>
  <c r="P75" i="1"/>
  <c r="P76" i="1"/>
  <c r="P77" i="1"/>
  <c r="P78" i="1"/>
  <c r="P79" i="1"/>
  <c r="P80" i="1"/>
  <c r="P81" i="1"/>
  <c r="P82" i="1"/>
  <c r="P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R70" i="1"/>
  <c r="S70" i="1"/>
  <c r="Q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J70" i="1"/>
  <c r="K70" i="1"/>
  <c r="I70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G68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R31" i="1"/>
  <c r="Q31" i="1"/>
  <c r="P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H68" i="1"/>
  <c r="F31" i="1"/>
  <c r="G31" i="1"/>
  <c r="H31" i="1"/>
  <c r="E31" i="1"/>
  <c r="K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R14" i="1"/>
  <c r="S14" i="1"/>
  <c r="S2" i="1"/>
  <c r="O4" i="1"/>
  <c r="G3" i="1"/>
  <c r="M3" i="1" s="1"/>
  <c r="H3" i="1"/>
  <c r="N3" i="1" s="1"/>
  <c r="I3" i="1"/>
  <c r="J3" i="1"/>
  <c r="K3" i="1"/>
  <c r="Q3" i="1" s="1"/>
  <c r="L3" i="1"/>
  <c r="S3" i="1" s="1"/>
  <c r="G4" i="1"/>
  <c r="H4" i="1"/>
  <c r="N4" i="1" s="1"/>
  <c r="I4" i="1"/>
  <c r="J4" i="1"/>
  <c r="K4" i="1"/>
  <c r="Q4" i="1" s="1"/>
  <c r="L4" i="1"/>
  <c r="S4" i="1" s="1"/>
  <c r="G5" i="1"/>
  <c r="M5" i="1" s="1"/>
  <c r="H5" i="1"/>
  <c r="N5" i="1" s="1"/>
  <c r="I5" i="1"/>
  <c r="J5" i="1"/>
  <c r="K5" i="1"/>
  <c r="Q5" i="1" s="1"/>
  <c r="L5" i="1"/>
  <c r="T5" i="1" s="1"/>
  <c r="G6" i="1"/>
  <c r="M6" i="1" s="1"/>
  <c r="H6" i="1"/>
  <c r="N6" i="1" s="1"/>
  <c r="I6" i="1"/>
  <c r="O6" i="1" s="1"/>
  <c r="J6" i="1"/>
  <c r="K6" i="1"/>
  <c r="Q6" i="1" s="1"/>
  <c r="L6" i="1"/>
  <c r="S6" i="1" s="1"/>
  <c r="G7" i="1"/>
  <c r="M7" i="1" s="1"/>
  <c r="H7" i="1"/>
  <c r="N7" i="1" s="1"/>
  <c r="I7" i="1"/>
  <c r="J7" i="1"/>
  <c r="K7" i="1"/>
  <c r="Q7" i="1" s="1"/>
  <c r="L7" i="1"/>
  <c r="S7" i="1" s="1"/>
  <c r="G8" i="1"/>
  <c r="M8" i="1" s="1"/>
  <c r="H8" i="1"/>
  <c r="N8" i="1" s="1"/>
  <c r="I8" i="1"/>
  <c r="O8" i="1" s="1"/>
  <c r="J8" i="1"/>
  <c r="K8" i="1"/>
  <c r="Q8" i="1" s="1"/>
  <c r="L8" i="1"/>
  <c r="T8" i="1" s="1"/>
  <c r="G9" i="1"/>
  <c r="M9" i="1" s="1"/>
  <c r="H9" i="1"/>
  <c r="N9" i="1" s="1"/>
  <c r="I9" i="1"/>
  <c r="O9" i="1" s="1"/>
  <c r="J9" i="1"/>
  <c r="K9" i="1"/>
  <c r="Q9" i="1" s="1"/>
  <c r="L9" i="1"/>
  <c r="S9" i="1" s="1"/>
  <c r="G10" i="1"/>
  <c r="M10" i="1" s="1"/>
  <c r="H10" i="1"/>
  <c r="N10" i="1" s="1"/>
  <c r="I10" i="1"/>
  <c r="O10" i="1" s="1"/>
  <c r="J10" i="1"/>
  <c r="K10" i="1"/>
  <c r="Q10" i="1" s="1"/>
  <c r="L10" i="1"/>
  <c r="S10" i="1" s="1"/>
  <c r="G11" i="1"/>
  <c r="M11" i="1" s="1"/>
  <c r="H11" i="1"/>
  <c r="N11" i="1" s="1"/>
  <c r="I11" i="1"/>
  <c r="O11" i="1" s="1"/>
  <c r="J11" i="1"/>
  <c r="K11" i="1"/>
  <c r="Q11" i="1" s="1"/>
  <c r="L11" i="1"/>
  <c r="T11" i="1" s="1"/>
  <c r="G12" i="1"/>
  <c r="M12" i="1" s="1"/>
  <c r="H12" i="1"/>
  <c r="N12" i="1" s="1"/>
  <c r="I12" i="1"/>
  <c r="O12" i="1" s="1"/>
  <c r="J12" i="1"/>
  <c r="K12" i="1"/>
  <c r="Q12" i="1" s="1"/>
  <c r="L12" i="1"/>
  <c r="S12" i="1" s="1"/>
  <c r="G13" i="1"/>
  <c r="M13" i="1" s="1"/>
  <c r="H13" i="1"/>
  <c r="N13" i="1" s="1"/>
  <c r="I13" i="1"/>
  <c r="O13" i="1" s="1"/>
  <c r="J13" i="1"/>
  <c r="K13" i="1"/>
  <c r="Q13" i="1" s="1"/>
  <c r="L13" i="1"/>
  <c r="S13" i="1" s="1"/>
  <c r="G14" i="1"/>
  <c r="M14" i="1" s="1"/>
  <c r="H14" i="1"/>
  <c r="N14" i="1" s="1"/>
  <c r="I14" i="1"/>
  <c r="O14" i="1" s="1"/>
  <c r="J14" i="1"/>
  <c r="K14" i="1"/>
  <c r="Q14" i="1" s="1"/>
  <c r="L14" i="1"/>
  <c r="T14" i="1" s="1"/>
  <c r="G15" i="1"/>
  <c r="M15" i="1" s="1"/>
  <c r="H15" i="1"/>
  <c r="N15" i="1" s="1"/>
  <c r="I15" i="1"/>
  <c r="O15" i="1" s="1"/>
  <c r="J15" i="1"/>
  <c r="K15" i="1"/>
  <c r="Q15" i="1" s="1"/>
  <c r="L15" i="1"/>
  <c r="S15" i="1" s="1"/>
  <c r="G16" i="1"/>
  <c r="M16" i="1" s="1"/>
  <c r="H16" i="1"/>
  <c r="N16" i="1" s="1"/>
  <c r="I16" i="1"/>
  <c r="O16" i="1" s="1"/>
  <c r="J16" i="1"/>
  <c r="K16" i="1"/>
  <c r="Q16" i="1" s="1"/>
  <c r="L16" i="1"/>
  <c r="S16" i="1" s="1"/>
  <c r="G17" i="1"/>
  <c r="M17" i="1" s="1"/>
  <c r="H17" i="1"/>
  <c r="N17" i="1" s="1"/>
  <c r="I17" i="1"/>
  <c r="O17" i="1" s="1"/>
  <c r="J17" i="1"/>
  <c r="K17" i="1"/>
  <c r="Q17" i="1" s="1"/>
  <c r="L17" i="1"/>
  <c r="T17" i="1" s="1"/>
  <c r="G18" i="1"/>
  <c r="M18" i="1" s="1"/>
  <c r="H18" i="1"/>
  <c r="N18" i="1" s="1"/>
  <c r="I18" i="1"/>
  <c r="O18" i="1" s="1"/>
  <c r="J18" i="1"/>
  <c r="K18" i="1"/>
  <c r="Q18" i="1" s="1"/>
  <c r="L18" i="1"/>
  <c r="S18" i="1" s="1"/>
  <c r="G19" i="1"/>
  <c r="M19" i="1" s="1"/>
  <c r="H19" i="1"/>
  <c r="N19" i="1" s="1"/>
  <c r="I19" i="1"/>
  <c r="O19" i="1" s="1"/>
  <c r="J19" i="1"/>
  <c r="K19" i="1"/>
  <c r="Q19" i="1" s="1"/>
  <c r="L19" i="1"/>
  <c r="S19" i="1" s="1"/>
  <c r="G20" i="1"/>
  <c r="M20" i="1" s="1"/>
  <c r="H20" i="1"/>
  <c r="N20" i="1" s="1"/>
  <c r="I20" i="1"/>
  <c r="J20" i="1"/>
  <c r="K20" i="1"/>
  <c r="Q20" i="1" s="1"/>
  <c r="L20" i="1"/>
  <c r="T20" i="1" s="1"/>
  <c r="G21" i="1"/>
  <c r="M21" i="1" s="1"/>
  <c r="H21" i="1"/>
  <c r="N21" i="1" s="1"/>
  <c r="I21" i="1"/>
  <c r="O21" i="1" s="1"/>
  <c r="J21" i="1"/>
  <c r="K21" i="1"/>
  <c r="Q21" i="1" s="1"/>
  <c r="L21" i="1"/>
  <c r="S21" i="1" s="1"/>
  <c r="G22" i="1"/>
  <c r="M22" i="1" s="1"/>
  <c r="H22" i="1"/>
  <c r="N22" i="1" s="1"/>
  <c r="I22" i="1"/>
  <c r="O22" i="1" s="1"/>
  <c r="J22" i="1"/>
  <c r="K22" i="1"/>
  <c r="Q22" i="1" s="1"/>
  <c r="L22" i="1"/>
  <c r="S22" i="1" s="1"/>
  <c r="G23" i="1"/>
  <c r="M23" i="1" s="1"/>
  <c r="H23" i="1"/>
  <c r="N23" i="1" s="1"/>
  <c r="I23" i="1"/>
  <c r="O23" i="1" s="1"/>
  <c r="J23" i="1"/>
  <c r="K23" i="1"/>
  <c r="Q23" i="1" s="1"/>
  <c r="L23" i="1"/>
  <c r="T23" i="1" s="1"/>
  <c r="G24" i="1"/>
  <c r="M24" i="1" s="1"/>
  <c r="H24" i="1"/>
  <c r="N24" i="1" s="1"/>
  <c r="I24" i="1"/>
  <c r="J24" i="1"/>
  <c r="K24" i="1"/>
  <c r="Q24" i="1" s="1"/>
  <c r="L24" i="1"/>
  <c r="S24" i="1" s="1"/>
  <c r="G25" i="1"/>
  <c r="M25" i="1" s="1"/>
  <c r="H25" i="1"/>
  <c r="N25" i="1" s="1"/>
  <c r="I25" i="1"/>
  <c r="O25" i="1" s="1"/>
  <c r="J25" i="1"/>
  <c r="K25" i="1"/>
  <c r="Q25" i="1" s="1"/>
  <c r="L25" i="1"/>
  <c r="S25" i="1" s="1"/>
  <c r="G26" i="1"/>
  <c r="M26" i="1" s="1"/>
  <c r="H26" i="1"/>
  <c r="N26" i="1" s="1"/>
  <c r="I26" i="1"/>
  <c r="O26" i="1" s="1"/>
  <c r="J26" i="1"/>
  <c r="K26" i="1"/>
  <c r="Q26" i="1" s="1"/>
  <c r="L26" i="1"/>
  <c r="T26" i="1" s="1"/>
  <c r="G27" i="1"/>
  <c r="M27" i="1" s="1"/>
  <c r="H27" i="1"/>
  <c r="N27" i="1" s="1"/>
  <c r="I27" i="1"/>
  <c r="O27" i="1" s="1"/>
  <c r="J27" i="1"/>
  <c r="K27" i="1"/>
  <c r="Q27" i="1" s="1"/>
  <c r="L27" i="1"/>
  <c r="S27" i="1" s="1"/>
  <c r="G28" i="1"/>
  <c r="M28" i="1" s="1"/>
  <c r="H28" i="1"/>
  <c r="N28" i="1" s="1"/>
  <c r="I28" i="1"/>
  <c r="J28" i="1"/>
  <c r="K28" i="1"/>
  <c r="Q28" i="1" s="1"/>
  <c r="L28" i="1"/>
  <c r="S28" i="1" s="1"/>
  <c r="G29" i="1"/>
  <c r="M29" i="1" s="1"/>
  <c r="H29" i="1"/>
  <c r="N29" i="1" s="1"/>
  <c r="I29" i="1"/>
  <c r="O29" i="1" s="1"/>
  <c r="J29" i="1"/>
  <c r="K29" i="1"/>
  <c r="Q29" i="1" s="1"/>
  <c r="L29" i="1"/>
  <c r="T29" i="1" s="1"/>
  <c r="H2" i="1"/>
  <c r="N2" i="1" s="1"/>
  <c r="I2" i="1"/>
  <c r="O2" i="1" s="1"/>
  <c r="J2" i="1"/>
  <c r="K2" i="1"/>
  <c r="R2" i="1" s="1"/>
  <c r="L2" i="1"/>
  <c r="T2" i="1" s="1"/>
  <c r="G2" i="1"/>
  <c r="M2" i="1" s="1"/>
  <c r="I46" i="2" l="1"/>
  <c r="Q46" i="2" s="1"/>
  <c r="I49" i="2"/>
  <c r="Q49" i="2" s="1"/>
  <c r="I52" i="2"/>
  <c r="Q52" i="2" s="1"/>
  <c r="I55" i="2"/>
  <c r="Q55" i="2" s="1"/>
  <c r="S3" i="2"/>
  <c r="S5" i="2"/>
  <c r="N7" i="2"/>
  <c r="Q22" i="2"/>
  <c r="R42" i="2"/>
  <c r="J46" i="2"/>
  <c r="R46" i="2" s="1"/>
  <c r="J49" i="2"/>
  <c r="R49" i="2" s="1"/>
  <c r="J52" i="2"/>
  <c r="R52" i="2" s="1"/>
  <c r="J55" i="2"/>
  <c r="R55" i="2" s="1"/>
  <c r="S2" i="2"/>
  <c r="Q18" i="2"/>
  <c r="K55" i="2"/>
  <c r="S55" i="2" s="1"/>
  <c r="T55" i="2" s="1"/>
  <c r="M6" i="2"/>
  <c r="Q36" i="2"/>
  <c r="N3" i="2"/>
  <c r="R34" i="2"/>
  <c r="O16" i="2"/>
  <c r="N8" i="2"/>
  <c r="T57" i="2"/>
  <c r="O10" i="2"/>
  <c r="N12" i="2"/>
  <c r="Q21" i="2"/>
  <c r="R35" i="2"/>
  <c r="Q27" i="2"/>
  <c r="R29" i="2"/>
  <c r="R39" i="2"/>
  <c r="U39" i="2" s="1"/>
  <c r="R23" i="2"/>
  <c r="O3" i="2"/>
  <c r="N6" i="2"/>
  <c r="Q10" i="2"/>
  <c r="N2" i="2"/>
  <c r="S7" i="2"/>
  <c r="O12" i="2"/>
  <c r="Q13" i="2"/>
  <c r="S13" i="2"/>
  <c r="O15" i="2"/>
  <c r="R6" i="2"/>
  <c r="Q9" i="2"/>
  <c r="T6" i="2"/>
  <c r="T12" i="2"/>
  <c r="Q5" i="2"/>
  <c r="M7" i="2"/>
  <c r="N10" i="2"/>
  <c r="S15" i="2"/>
  <c r="N13" i="2"/>
  <c r="O7" i="2"/>
  <c r="O13" i="2"/>
  <c r="U34" i="2"/>
  <c r="O2" i="2"/>
  <c r="M13" i="2"/>
  <c r="O14" i="2"/>
  <c r="U29" i="2"/>
  <c r="U42" i="2"/>
  <c r="T4" i="2"/>
  <c r="O8" i="2"/>
  <c r="S11" i="2"/>
  <c r="T16" i="2"/>
  <c r="Q24" i="2"/>
  <c r="U24" i="2" s="1"/>
  <c r="R41" i="2"/>
  <c r="U41" i="2" s="1"/>
  <c r="K46" i="2"/>
  <c r="S46" i="2" s="1"/>
  <c r="K49" i="2"/>
  <c r="S49" i="2" s="1"/>
  <c r="K52" i="2"/>
  <c r="S52" i="2" s="1"/>
  <c r="M5" i="2"/>
  <c r="U5" i="2" s="1"/>
  <c r="O6" i="2"/>
  <c r="S9" i="2"/>
  <c r="S10" i="2"/>
  <c r="Q28" i="2"/>
  <c r="U28" i="2" s="1"/>
  <c r="Q33" i="2"/>
  <c r="U33" i="2" s="1"/>
  <c r="I47" i="2"/>
  <c r="Q47" i="2" s="1"/>
  <c r="I50" i="2"/>
  <c r="Q50" i="2" s="1"/>
  <c r="I53" i="2"/>
  <c r="Q53" i="2" s="1"/>
  <c r="I56" i="2"/>
  <c r="Q56" i="2" s="1"/>
  <c r="Q2" i="2"/>
  <c r="O5" i="2"/>
  <c r="M10" i="2"/>
  <c r="M11" i="2"/>
  <c r="Q14" i="2"/>
  <c r="J47" i="2"/>
  <c r="R47" i="2" s="1"/>
  <c r="J50" i="2"/>
  <c r="R50" i="2" s="1"/>
  <c r="J53" i="2"/>
  <c r="R53" i="2" s="1"/>
  <c r="J56" i="2"/>
  <c r="R56" i="2" s="1"/>
  <c r="T8" i="2"/>
  <c r="K47" i="2"/>
  <c r="S47" i="2" s="1"/>
  <c r="K50" i="2"/>
  <c r="S50" i="2" s="1"/>
  <c r="K53" i="2"/>
  <c r="S53" i="2" s="1"/>
  <c r="K56" i="2"/>
  <c r="S56" i="2" s="1"/>
  <c r="N4" i="2"/>
  <c r="N9" i="2"/>
  <c r="N16" i="2"/>
  <c r="Q30" i="2"/>
  <c r="I45" i="2"/>
  <c r="Q45" i="2" s="1"/>
  <c r="I48" i="2"/>
  <c r="Q48" i="2" s="1"/>
  <c r="I51" i="2"/>
  <c r="Q51" i="2" s="1"/>
  <c r="I54" i="2"/>
  <c r="Q54" i="2" s="1"/>
  <c r="M9" i="2"/>
  <c r="M2" i="2"/>
  <c r="M3" i="2"/>
  <c r="O9" i="2"/>
  <c r="M14" i="2"/>
  <c r="U14" i="2" s="1"/>
  <c r="M15" i="2"/>
  <c r="J45" i="2"/>
  <c r="R45" i="2" s="1"/>
  <c r="J48" i="2"/>
  <c r="R48" i="2" s="1"/>
  <c r="J51" i="2"/>
  <c r="R51" i="2" s="1"/>
  <c r="J54" i="2"/>
  <c r="R54" i="2" s="1"/>
  <c r="K45" i="2"/>
  <c r="S45" i="2" s="1"/>
  <c r="K48" i="2"/>
  <c r="S48" i="2" s="1"/>
  <c r="K51" i="2"/>
  <c r="S51" i="2" s="1"/>
  <c r="K54" i="2"/>
  <c r="S54" i="2" s="1"/>
  <c r="M4" i="2"/>
  <c r="U21" i="2"/>
  <c r="U18" i="2"/>
  <c r="U36" i="2"/>
  <c r="U23" i="2"/>
  <c r="U40" i="2"/>
  <c r="U35" i="2"/>
  <c r="U27" i="2"/>
  <c r="U22" i="2"/>
  <c r="U30" i="2"/>
  <c r="M8" i="2"/>
  <c r="M12" i="2"/>
  <c r="M16" i="2"/>
  <c r="Q7" i="2"/>
  <c r="Q11" i="2"/>
  <c r="Q15" i="2"/>
  <c r="R3" i="2"/>
  <c r="O4" i="2"/>
  <c r="Q20" i="2"/>
  <c r="U20" i="2" s="1"/>
  <c r="Q26" i="2"/>
  <c r="U26" i="2" s="1"/>
  <c r="Q32" i="2"/>
  <c r="U32" i="2" s="1"/>
  <c r="Q38" i="2"/>
  <c r="U38" i="2" s="1"/>
  <c r="Q4" i="2"/>
  <c r="Q8" i="2"/>
  <c r="Q12" i="2"/>
  <c r="Q16" i="2"/>
  <c r="Q19" i="2"/>
  <c r="U19" i="2" s="1"/>
  <c r="Q25" i="2"/>
  <c r="U25" i="2" s="1"/>
  <c r="Q31" i="2"/>
  <c r="U31" i="2" s="1"/>
  <c r="Q37" i="2"/>
  <c r="U37" i="2" s="1"/>
  <c r="Q43" i="2"/>
  <c r="U43" i="2" s="1"/>
  <c r="S29" i="1"/>
  <c r="S11" i="1"/>
  <c r="R29" i="1"/>
  <c r="R11" i="1"/>
  <c r="O28" i="1"/>
  <c r="O24" i="1"/>
  <c r="O20" i="1"/>
  <c r="S26" i="1"/>
  <c r="S8" i="1"/>
  <c r="R26" i="1"/>
  <c r="R8" i="1"/>
  <c r="S23" i="1"/>
  <c r="S5" i="1"/>
  <c r="M4" i="1"/>
  <c r="R23" i="1"/>
  <c r="R5" i="1"/>
  <c r="S20" i="1"/>
  <c r="R20" i="1"/>
  <c r="S17" i="1"/>
  <c r="O7" i="1"/>
  <c r="O5" i="1"/>
  <c r="O3" i="1"/>
  <c r="R17" i="1"/>
  <c r="T28" i="1"/>
  <c r="T25" i="1"/>
  <c r="T22" i="1"/>
  <c r="T19" i="1"/>
  <c r="T16" i="1"/>
  <c r="T13" i="1"/>
  <c r="T10" i="1"/>
  <c r="T7" i="1"/>
  <c r="T4" i="1"/>
  <c r="R28" i="1"/>
  <c r="R25" i="1"/>
  <c r="R22" i="1"/>
  <c r="R19" i="1"/>
  <c r="R16" i="1"/>
  <c r="R13" i="1"/>
  <c r="R10" i="1"/>
  <c r="R7" i="1"/>
  <c r="R4" i="1"/>
  <c r="Q2" i="1"/>
  <c r="T27" i="1"/>
  <c r="T24" i="1"/>
  <c r="T21" i="1"/>
  <c r="T18" i="1"/>
  <c r="T15" i="1"/>
  <c r="T12" i="1"/>
  <c r="T9" i="1"/>
  <c r="T6" i="1"/>
  <c r="T3" i="1"/>
  <c r="R27" i="1"/>
  <c r="R24" i="1"/>
  <c r="R21" i="1"/>
  <c r="R18" i="1"/>
  <c r="R15" i="1"/>
  <c r="R12" i="1"/>
  <c r="R9" i="1"/>
  <c r="R6" i="1"/>
  <c r="R3" i="1"/>
  <c r="T49" i="2" l="1"/>
  <c r="T48" i="2"/>
  <c r="T54" i="2"/>
  <c r="T50" i="2"/>
  <c r="T45" i="2"/>
  <c r="T51" i="2"/>
  <c r="T47" i="2"/>
  <c r="U15" i="2"/>
  <c r="T52" i="2"/>
  <c r="U13" i="2"/>
  <c r="T56" i="2"/>
  <c r="T46" i="2"/>
  <c r="T53" i="2"/>
  <c r="U2" i="2"/>
  <c r="U9" i="2"/>
  <c r="U6" i="2"/>
  <c r="U11" i="2"/>
  <c r="U7" i="2"/>
  <c r="U10" i="2"/>
  <c r="U12" i="2"/>
  <c r="U4" i="2"/>
  <c r="U3" i="2"/>
  <c r="U16" i="2"/>
  <c r="U8" i="2"/>
</calcChain>
</file>

<file path=xl/sharedStrings.xml><?xml version="1.0" encoding="utf-8"?>
<sst xmlns="http://schemas.openxmlformats.org/spreadsheetml/2006/main" count="702" uniqueCount="193">
  <si>
    <t>$20</t>
  </si>
  <si>
    <t>$00</t>
  </si>
  <si>
    <t>$4C</t>
  </si>
  <si>
    <t>$1F</t>
  </si>
  <si>
    <t>$FF</t>
  </si>
  <si>
    <t>$9F</t>
  </si>
  <si>
    <t>$1A</t>
  </si>
  <si>
    <t>$18</t>
  </si>
  <si>
    <t>$78</t>
  </si>
  <si>
    <t>$03</t>
  </si>
  <si>
    <t>$08</t>
  </si>
  <si>
    <t>$73</t>
  </si>
  <si>
    <t>$7F</t>
  </si>
  <si>
    <t>$84</t>
  </si>
  <si>
    <t>$58</t>
  </si>
  <si>
    <t>$10</t>
  </si>
  <si>
    <t>$28</t>
  </si>
  <si>
    <t>$BF</t>
  </si>
  <si>
    <t>$3F</t>
  </si>
  <si>
    <t>$80</t>
  </si>
  <si>
    <t>$98</t>
  </si>
  <si>
    <t>$97</t>
  </si>
  <si>
    <t>$65</t>
  </si>
  <si>
    <t xml:space="preserve">$99 </t>
  </si>
  <si>
    <t>$A9</t>
  </si>
  <si>
    <t xml:space="preserve">$BB </t>
  </si>
  <si>
    <t>$B9</t>
  </si>
  <si>
    <t>$24</t>
  </si>
  <si>
    <t>$B4</t>
  </si>
  <si>
    <t>$99</t>
  </si>
  <si>
    <t>$0C</t>
  </si>
  <si>
    <t>$34</t>
  </si>
  <si>
    <t>$74</t>
  </si>
  <si>
    <t>$F4</t>
  </si>
  <si>
    <t>$06</t>
  </si>
  <si>
    <t>$B0</t>
  </si>
  <si>
    <t>$5A</t>
  </si>
  <si>
    <t>$50</t>
  </si>
  <si>
    <t>$E8</t>
  </si>
  <si>
    <t>$A8</t>
  </si>
  <si>
    <t>$A6</t>
  </si>
  <si>
    <t>$26</t>
  </si>
  <si>
    <t>$68</t>
  </si>
  <si>
    <t>$AA</t>
  </si>
  <si>
    <t>$CC</t>
  </si>
  <si>
    <t>$BB</t>
  </si>
  <si>
    <t>Nodes</t>
  </si>
  <si>
    <t>x</t>
  </si>
  <si>
    <t>y</t>
  </si>
  <si>
    <t>z</t>
  </si>
  <si>
    <t>sign</t>
  </si>
  <si>
    <t>face12</t>
  </si>
  <si>
    <t>face34</t>
  </si>
  <si>
    <t>face1</t>
  </si>
  <si>
    <t>face2</t>
  </si>
  <si>
    <t>face3</t>
  </si>
  <si>
    <t>face4</t>
  </si>
  <si>
    <t>Vis</t>
  </si>
  <si>
    <t>Edges</t>
  </si>
  <si>
    <t>$04</t>
  </si>
  <si>
    <t>$C4</t>
  </si>
  <si>
    <t>$A3</t>
  </si>
  <si>
    <t>$A7</t>
  </si>
  <si>
    <t xml:space="preserve">$20 </t>
  </si>
  <si>
    <t>$C8</t>
  </si>
  <si>
    <t>$1C</t>
  </si>
  <si>
    <t xml:space="preserve">$1C </t>
  </si>
  <si>
    <t>$96</t>
  </si>
  <si>
    <t>$95</t>
  </si>
  <si>
    <t>$14</t>
  </si>
  <si>
    <t xml:space="preserve">$24 </t>
  </si>
  <si>
    <t>$51</t>
  </si>
  <si>
    <t xml:space="preserve">$14 </t>
  </si>
  <si>
    <t>$62</t>
  </si>
  <si>
    <t xml:space="preserve">$08 </t>
  </si>
  <si>
    <t xml:space="preserve">$28 </t>
  </si>
  <si>
    <t>$2C</t>
  </si>
  <si>
    <t>$C9</t>
  </si>
  <si>
    <t xml:space="preserve">$2C </t>
  </si>
  <si>
    <t>$BA</t>
  </si>
  <si>
    <t>$CB</t>
  </si>
  <si>
    <t>$1D</t>
  </si>
  <si>
    <t>$31</t>
  </si>
  <si>
    <t>$42</t>
  </si>
  <si>
    <t xml:space="preserve">$18 </t>
  </si>
  <si>
    <t>$54</t>
  </si>
  <si>
    <t>$30</t>
  </si>
  <si>
    <t xml:space="preserve">$34 </t>
  </si>
  <si>
    <t>$48</t>
  </si>
  <si>
    <t>$38</t>
  </si>
  <si>
    <t xml:space="preserve">$3C </t>
  </si>
  <si>
    <t>$40</t>
  </si>
  <si>
    <t>$44</t>
  </si>
  <si>
    <t>$13</t>
  </si>
  <si>
    <t>$3C</t>
  </si>
  <si>
    <t xml:space="preserve">$40 </t>
  </si>
  <si>
    <t>$11</t>
  </si>
  <si>
    <t xml:space="preserve">$48 </t>
  </si>
  <si>
    <t>$1E</t>
  </si>
  <si>
    <t>$60</t>
  </si>
  <si>
    <t>$5C</t>
  </si>
  <si>
    <t xml:space="preserve">$60 </t>
  </si>
  <si>
    <t>$64</t>
  </si>
  <si>
    <t xml:space="preserve">$68 </t>
  </si>
  <si>
    <t>$6C</t>
  </si>
  <si>
    <t xml:space="preserve">$6C </t>
  </si>
  <si>
    <t>dec</t>
  </si>
  <si>
    <t>Face1</t>
  </si>
  <si>
    <t>Face2</t>
  </si>
  <si>
    <t>Node1</t>
  </si>
  <si>
    <t>Node2</t>
  </si>
  <si>
    <t>Normals</t>
  </si>
  <si>
    <t>$3E</t>
  </si>
  <si>
    <t>$12</t>
  </si>
  <si>
    <t>$37</t>
  </si>
  <si>
    <t xml:space="preserve">$10 </t>
  </si>
  <si>
    <t xml:space="preserve">$0E </t>
  </si>
  <si>
    <t>$0E</t>
  </si>
  <si>
    <t>$2F</t>
  </si>
  <si>
    <t xml:space="preserve">$00 </t>
  </si>
  <si>
    <t>$3D</t>
  </si>
  <si>
    <t>$66</t>
  </si>
  <si>
    <t xml:space="preserve">$50 </t>
  </si>
  <si>
    <t>$DF</t>
  </si>
  <si>
    <t>$07</t>
  </si>
  <si>
    <t>$2A</t>
  </si>
  <si>
    <t>$09</t>
  </si>
  <si>
    <t>$5F</t>
  </si>
  <si>
    <t xml:space="preserve">$06 </t>
  </si>
  <si>
    <t xml:space="preserve">$09 </t>
  </si>
  <si>
    <t>X</t>
  </si>
  <si>
    <t>Y</t>
  </si>
  <si>
    <t>Z</t>
  </si>
  <si>
    <t>byte1</t>
  </si>
  <si>
    <t>Nib</t>
  </si>
  <si>
    <t>byte2</t>
  </si>
  <si>
    <t>nodeid1</t>
  </si>
  <si>
    <t>byte3</t>
  </si>
  <si>
    <t>nodeid2</t>
  </si>
  <si>
    <t>Noted *4 for processed byte</t>
  </si>
  <si>
    <t>master data is x6 hence difference</t>
  </si>
  <si>
    <t>c Format</t>
  </si>
  <si>
    <t xml:space="preserve"> $00</t>
  </si>
  <si>
    <t xml:space="preserve"> $3C</t>
  </si>
  <si>
    <t xml:space="preserve"> $1F</t>
  </si>
  <si>
    <t xml:space="preserve"> $89</t>
  </si>
  <si>
    <t xml:space="preserve"> $23</t>
  </si>
  <si>
    <t xml:space="preserve"> $28</t>
  </si>
  <si>
    <t xml:space="preserve"> $9A</t>
  </si>
  <si>
    <t xml:space="preserve"> $34</t>
  </si>
  <si>
    <t xml:space="preserve"> $9F</t>
  </si>
  <si>
    <t xml:space="preserve"> $78</t>
  </si>
  <si>
    <t xml:space="preserve"> $12</t>
  </si>
  <si>
    <t xml:space="preserve"> $AB</t>
  </si>
  <si>
    <t xml:space="preserve"> $45</t>
  </si>
  <si>
    <t xml:space="preserve"> $67</t>
  </si>
  <si>
    <t xml:space="preserve"> $01</t>
  </si>
  <si>
    <t>$46</t>
  </si>
  <si>
    <t xml:space="preserve"> $3F</t>
  </si>
  <si>
    <t xml:space="preserve"> $CC</t>
  </si>
  <si>
    <t xml:space="preserve"> $5B</t>
  </si>
  <si>
    <t xml:space="preserve"> $BF</t>
  </si>
  <si>
    <t xml:space="preserve"> $06</t>
  </si>
  <si>
    <t xml:space="preserve"> $14</t>
  </si>
  <si>
    <t xml:space="preserve"> $FF</t>
  </si>
  <si>
    <t xml:space="preserve"> $7F</t>
  </si>
  <si>
    <t>$0A</t>
  </si>
  <si>
    <t xml:space="preserve"> $AA</t>
  </si>
  <si>
    <t xml:space="preserve"> $EA</t>
  </si>
  <si>
    <t xml:space="preserve"> $2A</t>
  </si>
  <si>
    <t xml:space="preserve"> $6A</t>
  </si>
  <si>
    <t xml:space="preserve"> $10</t>
  </si>
  <si>
    <t xml:space="preserve"> $18</t>
  </si>
  <si>
    <t xml:space="preserve"> $17</t>
  </si>
  <si>
    <t xml:space="preserve"> $08</t>
  </si>
  <si>
    <t xml:space="preserve"> $39</t>
  </si>
  <si>
    <t xml:space="preserve"> $04</t>
  </si>
  <si>
    <t xml:space="preserve"> $4A</t>
  </si>
  <si>
    <t xml:space="preserve"> $0C</t>
  </si>
  <si>
    <t xml:space="preserve"> $1C</t>
  </si>
  <si>
    <t xml:space="preserve"> $6C</t>
  </si>
  <si>
    <t xml:space="preserve"> $20</t>
  </si>
  <si>
    <t xml:space="preserve"> $5C</t>
  </si>
  <si>
    <t xml:space="preserve"> $BC</t>
  </si>
  <si>
    <t xml:space="preserve"> $24</t>
  </si>
  <si>
    <t xml:space="preserve"> $2C</t>
  </si>
  <si>
    <t xml:space="preserve"> $30</t>
  </si>
  <si>
    <t xml:space="preserve"> $38</t>
  </si>
  <si>
    <t xml:space="preserve"> $1A</t>
  </si>
  <si>
    <t xml:space="preserve"> $0B</t>
  </si>
  <si>
    <t xml:space="preserve"> $09</t>
  </si>
  <si>
    <t xml:space="preserve"> $5D</t>
  </si>
  <si>
    <t xml:space="preserve"> $60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</si>
</sst>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F642-095C-4041-A2D1-E7619DB5C163}">
  <dimension ref="A1:U82"/>
  <sheetViews>
    <sheetView topLeftCell="B49" workbookViewId="0">
      <selection activeCell="T70" sqref="A1:U82"/>
    </sheetView>
  </sheetViews>
  <sheetFormatPr defaultRowHeight="15" x14ac:dyDescent="0.25"/>
  <sheetData>
    <row r="1" spans="1:21" x14ac:dyDescent="0.25">
      <c r="A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s="1" t="s">
        <v>47</v>
      </c>
      <c r="N1" s="2" t="s">
        <v>48</v>
      </c>
      <c r="O1" s="2" t="s">
        <v>49</v>
      </c>
      <c r="P1" s="2" t="s">
        <v>57</v>
      </c>
      <c r="Q1" s="2" t="s">
        <v>53</v>
      </c>
      <c r="R1" s="2" t="s">
        <v>54</v>
      </c>
      <c r="S1" s="2" t="s">
        <v>55</v>
      </c>
      <c r="T1" s="3" t="s">
        <v>56</v>
      </c>
      <c r="U1" s="10" t="s">
        <v>141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f>HEX2DEC(RIGHT(TRIM(A2),2))</f>
        <v>32</v>
      </c>
      <c r="H2">
        <f t="shared" ref="H2:L2" si="0">HEX2DEC(RIGHT(TRIM(B2),2))</f>
        <v>0</v>
      </c>
      <c r="I2">
        <f t="shared" si="0"/>
        <v>76</v>
      </c>
      <c r="J2">
        <f t="shared" si="0"/>
        <v>31</v>
      </c>
      <c r="K2">
        <f t="shared" si="0"/>
        <v>255</v>
      </c>
      <c r="L2">
        <f t="shared" si="0"/>
        <v>255</v>
      </c>
      <c r="M2" s="4">
        <f>G2*(IF(_xlfn.BITAND(J2,128)=0,1,-1))</f>
        <v>32</v>
      </c>
      <c r="N2" s="5">
        <f>H2*(IF(_xlfn.BITAND(J2,64)=0,1,-1))</f>
        <v>0</v>
      </c>
      <c r="O2" s="5">
        <f>I2*(IF(_xlfn.BITAND(J2,32)=0,1,-1))</f>
        <v>76</v>
      </c>
      <c r="P2" s="5">
        <f>_xlfn.BITAND(HEX2DEC(RIGHT(TRIM(D2),2)),HEX2DEC("1F"))</f>
        <v>31</v>
      </c>
      <c r="Q2" s="5">
        <f>_xlfn.BITRSHIFT(_xlfn.BITAND(K2,HEX2DEC("F0")),4)</f>
        <v>15</v>
      </c>
      <c r="R2" s="5">
        <f>_xlfn.BITAND(K2,HEX2DEC("0F"))</f>
        <v>15</v>
      </c>
      <c r="S2" s="5">
        <f>_xlfn.BITRSHIFT(_xlfn.BITAND(L2,HEX2DEC("F0")),4)</f>
        <v>15</v>
      </c>
      <c r="T2" s="6">
        <f>(_xlfn.BITAND(L2,HEX2DEC("0F")))</f>
        <v>15</v>
      </c>
      <c r="U2" t="str">
        <f>"{"&amp;M2&amp;".0,"&amp;N2&amp;".0,"&amp;O2&amp;".0,"&amp;P2&amp;".0,"&amp;Q2&amp;","&amp;R2&amp;","&amp;S2&amp;","&amp;T2&amp;"},"</f>
        <v>{32.0,0.0,76.0,31.0,15,15,15,15},</v>
      </c>
    </row>
    <row r="3" spans="1:21" x14ac:dyDescent="0.25">
      <c r="A3" t="s">
        <v>0</v>
      </c>
      <c r="B3" t="s">
        <v>1</v>
      </c>
      <c r="C3" t="s">
        <v>2</v>
      </c>
      <c r="D3" t="s">
        <v>5</v>
      </c>
      <c r="E3" t="s">
        <v>4</v>
      </c>
      <c r="F3" t="s">
        <v>4</v>
      </c>
      <c r="G3">
        <f t="shared" ref="G3:G29" si="1">HEX2DEC(RIGHT(TRIM(A3),2))</f>
        <v>32</v>
      </c>
      <c r="H3">
        <f t="shared" ref="H3:H29" si="2">HEX2DEC(RIGHT(TRIM(B3),2))</f>
        <v>0</v>
      </c>
      <c r="I3">
        <f t="shared" ref="I3:I29" si="3">HEX2DEC(RIGHT(TRIM(C3),2))</f>
        <v>76</v>
      </c>
      <c r="J3">
        <f t="shared" ref="J3:J29" si="4">HEX2DEC(RIGHT(TRIM(D3),2))</f>
        <v>159</v>
      </c>
      <c r="K3">
        <f t="shared" ref="K3:K30" si="5">HEX2DEC(RIGHT(TRIM(E3),2))</f>
        <v>255</v>
      </c>
      <c r="L3">
        <f t="shared" ref="L3:L29" si="6">HEX2DEC(RIGHT(TRIM(F3),2))</f>
        <v>255</v>
      </c>
      <c r="M3" s="4">
        <f t="shared" ref="M3:M29" si="7">G3*(IF(_xlfn.BITAND(J3,128)=0,1,-1))</f>
        <v>-32</v>
      </c>
      <c r="N3" s="5">
        <f t="shared" ref="N3:N29" si="8">H3*(IF(_xlfn.BITAND(J3,64)=0,1,-1))</f>
        <v>0</v>
      </c>
      <c r="O3" s="5">
        <f t="shared" ref="O3:O29" si="9">I3*(IF(_xlfn.BITAND(J3,32)=0,1,-1))</f>
        <v>76</v>
      </c>
      <c r="P3" s="5">
        <f t="shared" ref="P3:P29" si="10">_xlfn.BITAND(HEX2DEC(RIGHT(TRIM(D3),2)),HEX2DEC("1F"))</f>
        <v>31</v>
      </c>
      <c r="Q3" s="5">
        <f t="shared" ref="Q3:Q29" si="11">_xlfn.BITRSHIFT(_xlfn.BITAND(K3,HEX2DEC("F0")),4)</f>
        <v>15</v>
      </c>
      <c r="R3" s="5">
        <f t="shared" ref="R3:R29" si="12">_xlfn.BITAND(K3,HEX2DEC("0F"))</f>
        <v>15</v>
      </c>
      <c r="S3" s="5">
        <f t="shared" ref="S3:S29" si="13">_xlfn.BITRSHIFT(_xlfn.BITAND(L3,HEX2DEC("F0")),4)</f>
        <v>15</v>
      </c>
      <c r="T3" s="6">
        <f t="shared" ref="T3:T29" si="14">(_xlfn.BITAND(L3,HEX2DEC("0F")))</f>
        <v>15</v>
      </c>
      <c r="U3" t="str">
        <f t="shared" ref="U3:U29" si="15">"{"&amp;M3&amp;".0,"&amp;N3&amp;".0,"&amp;O3&amp;".0,"&amp;P3&amp;".0,"&amp;Q3&amp;","&amp;R3&amp;","&amp;S3&amp;","&amp;T3&amp;"},"</f>
        <v>{-32.0,0.0,76.0,31.0,15,15,15,15},</v>
      </c>
    </row>
    <row r="4" spans="1:21" x14ac:dyDescent="0.25">
      <c r="A4" t="s">
        <v>1</v>
      </c>
      <c r="B4" t="s">
        <v>6</v>
      </c>
      <c r="C4" t="s">
        <v>7</v>
      </c>
      <c r="D4" t="s">
        <v>3</v>
      </c>
      <c r="E4" t="s">
        <v>4</v>
      </c>
      <c r="F4" t="s">
        <v>4</v>
      </c>
      <c r="G4">
        <f t="shared" si="1"/>
        <v>0</v>
      </c>
      <c r="H4">
        <f t="shared" si="2"/>
        <v>26</v>
      </c>
      <c r="I4">
        <f t="shared" si="3"/>
        <v>24</v>
      </c>
      <c r="J4">
        <f t="shared" si="4"/>
        <v>31</v>
      </c>
      <c r="K4">
        <f t="shared" si="5"/>
        <v>255</v>
      </c>
      <c r="L4">
        <f t="shared" si="6"/>
        <v>255</v>
      </c>
      <c r="M4" s="4">
        <f t="shared" si="7"/>
        <v>0</v>
      </c>
      <c r="N4" s="5">
        <f t="shared" si="8"/>
        <v>26</v>
      </c>
      <c r="O4" s="5">
        <f t="shared" si="9"/>
        <v>24</v>
      </c>
      <c r="P4" s="5">
        <f t="shared" si="10"/>
        <v>31</v>
      </c>
      <c r="Q4" s="5">
        <f t="shared" si="11"/>
        <v>15</v>
      </c>
      <c r="R4" s="5">
        <f t="shared" si="12"/>
        <v>15</v>
      </c>
      <c r="S4" s="5">
        <f t="shared" si="13"/>
        <v>15</v>
      </c>
      <c r="T4" s="6">
        <f t="shared" si="14"/>
        <v>15</v>
      </c>
      <c r="U4" t="str">
        <f t="shared" si="15"/>
        <v>{0.0,26.0,24.0,31.0,15,15,15,15},</v>
      </c>
    </row>
    <row r="5" spans="1:21" x14ac:dyDescent="0.25">
      <c r="A5" t="s">
        <v>8</v>
      </c>
      <c r="B5" t="s">
        <v>9</v>
      </c>
      <c r="C5" t="s">
        <v>10</v>
      </c>
      <c r="D5" t="s">
        <v>4</v>
      </c>
      <c r="E5" t="s">
        <v>11</v>
      </c>
      <c r="F5" t="s">
        <v>43</v>
      </c>
      <c r="G5">
        <f t="shared" si="1"/>
        <v>120</v>
      </c>
      <c r="H5">
        <f t="shared" si="2"/>
        <v>3</v>
      </c>
      <c r="I5">
        <f t="shared" si="3"/>
        <v>8</v>
      </c>
      <c r="J5">
        <f t="shared" si="4"/>
        <v>255</v>
      </c>
      <c r="K5">
        <f t="shared" si="5"/>
        <v>115</v>
      </c>
      <c r="L5">
        <f t="shared" si="6"/>
        <v>170</v>
      </c>
      <c r="M5" s="4">
        <f t="shared" si="7"/>
        <v>-120</v>
      </c>
      <c r="N5" s="5">
        <f t="shared" si="8"/>
        <v>-3</v>
      </c>
      <c r="O5" s="5">
        <f t="shared" si="9"/>
        <v>-8</v>
      </c>
      <c r="P5" s="5">
        <f t="shared" si="10"/>
        <v>31</v>
      </c>
      <c r="Q5" s="5">
        <f t="shared" si="11"/>
        <v>7</v>
      </c>
      <c r="R5" s="5">
        <f t="shared" si="12"/>
        <v>3</v>
      </c>
      <c r="S5" s="5">
        <f t="shared" si="13"/>
        <v>10</v>
      </c>
      <c r="T5" s="6">
        <f t="shared" si="14"/>
        <v>10</v>
      </c>
      <c r="U5" t="str">
        <f t="shared" si="15"/>
        <v>{-120.0,-3.0,-8.0,31.0,7,3,10,10},</v>
      </c>
    </row>
    <row r="6" spans="1:21" x14ac:dyDescent="0.25">
      <c r="A6" t="s">
        <v>8</v>
      </c>
      <c r="B6" t="s">
        <v>9</v>
      </c>
      <c r="C6" t="s">
        <v>10</v>
      </c>
      <c r="D6" t="s">
        <v>12</v>
      </c>
      <c r="E6" t="s">
        <v>13</v>
      </c>
      <c r="F6" t="s">
        <v>44</v>
      </c>
      <c r="G6">
        <f t="shared" si="1"/>
        <v>120</v>
      </c>
      <c r="H6">
        <f t="shared" si="2"/>
        <v>3</v>
      </c>
      <c r="I6">
        <f t="shared" si="3"/>
        <v>8</v>
      </c>
      <c r="J6">
        <f t="shared" si="4"/>
        <v>127</v>
      </c>
      <c r="K6">
        <f t="shared" si="5"/>
        <v>132</v>
      </c>
      <c r="L6">
        <f t="shared" si="6"/>
        <v>204</v>
      </c>
      <c r="M6" s="4">
        <f t="shared" si="7"/>
        <v>120</v>
      </c>
      <c r="N6" s="5">
        <f t="shared" si="8"/>
        <v>-3</v>
      </c>
      <c r="O6" s="5">
        <f t="shared" si="9"/>
        <v>-8</v>
      </c>
      <c r="P6" s="5">
        <f t="shared" si="10"/>
        <v>31</v>
      </c>
      <c r="Q6" s="5">
        <f t="shared" si="11"/>
        <v>8</v>
      </c>
      <c r="R6" s="5">
        <f t="shared" si="12"/>
        <v>4</v>
      </c>
      <c r="S6" s="5">
        <f t="shared" si="13"/>
        <v>12</v>
      </c>
      <c r="T6" s="6">
        <f t="shared" si="14"/>
        <v>12</v>
      </c>
      <c r="U6" t="str">
        <f t="shared" si="15"/>
        <v>{120.0,-3.0,-8.0,31.0,8,4,12,12},</v>
      </c>
    </row>
    <row r="7" spans="1:21" x14ac:dyDescent="0.25">
      <c r="A7" t="s">
        <v>14</v>
      </c>
      <c r="B7" t="s">
        <v>15</v>
      </c>
      <c r="C7" t="s">
        <v>16</v>
      </c>
      <c r="D7" t="s">
        <v>17</v>
      </c>
      <c r="E7" t="s">
        <v>4</v>
      </c>
      <c r="F7" t="s">
        <v>4</v>
      </c>
      <c r="G7">
        <f t="shared" si="1"/>
        <v>88</v>
      </c>
      <c r="H7">
        <f t="shared" si="2"/>
        <v>16</v>
      </c>
      <c r="I7">
        <f t="shared" si="3"/>
        <v>40</v>
      </c>
      <c r="J7">
        <f t="shared" si="4"/>
        <v>191</v>
      </c>
      <c r="K7">
        <f t="shared" si="5"/>
        <v>255</v>
      </c>
      <c r="L7">
        <f t="shared" si="6"/>
        <v>255</v>
      </c>
      <c r="M7" s="4">
        <f t="shared" si="7"/>
        <v>-88</v>
      </c>
      <c r="N7" s="5">
        <f t="shared" si="8"/>
        <v>16</v>
      </c>
      <c r="O7" s="5">
        <f t="shared" si="9"/>
        <v>-40</v>
      </c>
      <c r="P7" s="5">
        <f t="shared" si="10"/>
        <v>31</v>
      </c>
      <c r="Q7" s="5">
        <f t="shared" si="11"/>
        <v>15</v>
      </c>
      <c r="R7" s="5">
        <f t="shared" si="12"/>
        <v>15</v>
      </c>
      <c r="S7" s="5">
        <f t="shared" si="13"/>
        <v>15</v>
      </c>
      <c r="T7" s="6">
        <f t="shared" si="14"/>
        <v>15</v>
      </c>
      <c r="U7" t="str">
        <f t="shared" si="15"/>
        <v>{-88.0,16.0,-40.0,31.0,15,15,15,15},</v>
      </c>
    </row>
    <row r="8" spans="1:21" x14ac:dyDescent="0.25">
      <c r="A8" t="s">
        <v>14</v>
      </c>
      <c r="B8" t="s">
        <v>15</v>
      </c>
      <c r="C8" t="s">
        <v>16</v>
      </c>
      <c r="D8" t="s">
        <v>18</v>
      </c>
      <c r="E8" t="s">
        <v>4</v>
      </c>
      <c r="F8" t="s">
        <v>4</v>
      </c>
      <c r="G8">
        <f t="shared" si="1"/>
        <v>88</v>
      </c>
      <c r="H8">
        <f t="shared" si="2"/>
        <v>16</v>
      </c>
      <c r="I8">
        <f t="shared" si="3"/>
        <v>40</v>
      </c>
      <c r="J8">
        <f t="shared" si="4"/>
        <v>63</v>
      </c>
      <c r="K8">
        <f t="shared" si="5"/>
        <v>255</v>
      </c>
      <c r="L8">
        <f t="shared" si="6"/>
        <v>255</v>
      </c>
      <c r="M8" s="4">
        <f t="shared" si="7"/>
        <v>88</v>
      </c>
      <c r="N8" s="5">
        <f t="shared" si="8"/>
        <v>16</v>
      </c>
      <c r="O8" s="5">
        <f t="shared" si="9"/>
        <v>-40</v>
      </c>
      <c r="P8" s="5">
        <f t="shared" si="10"/>
        <v>31</v>
      </c>
      <c r="Q8" s="5">
        <f t="shared" si="11"/>
        <v>15</v>
      </c>
      <c r="R8" s="5">
        <f t="shared" si="12"/>
        <v>15</v>
      </c>
      <c r="S8" s="5">
        <f t="shared" si="13"/>
        <v>15</v>
      </c>
      <c r="T8" s="6">
        <f t="shared" si="14"/>
        <v>15</v>
      </c>
      <c r="U8" t="str">
        <f t="shared" si="15"/>
        <v>{88.0,16.0,-40.0,31.0,15,15,15,15},</v>
      </c>
    </row>
    <row r="9" spans="1:21" x14ac:dyDescent="0.25">
      <c r="A9" t="s">
        <v>19</v>
      </c>
      <c r="B9" t="s">
        <v>10</v>
      </c>
      <c r="C9" t="s">
        <v>16</v>
      </c>
      <c r="D9" t="s">
        <v>12</v>
      </c>
      <c r="E9" t="s">
        <v>20</v>
      </c>
      <c r="F9" t="s">
        <v>44</v>
      </c>
      <c r="G9">
        <f t="shared" si="1"/>
        <v>128</v>
      </c>
      <c r="H9">
        <f t="shared" si="2"/>
        <v>8</v>
      </c>
      <c r="I9">
        <f t="shared" si="3"/>
        <v>40</v>
      </c>
      <c r="J9">
        <f t="shared" si="4"/>
        <v>127</v>
      </c>
      <c r="K9">
        <f t="shared" si="5"/>
        <v>152</v>
      </c>
      <c r="L9">
        <f t="shared" si="6"/>
        <v>204</v>
      </c>
      <c r="M9" s="4">
        <f t="shared" si="7"/>
        <v>128</v>
      </c>
      <c r="N9" s="5">
        <f t="shared" si="8"/>
        <v>-8</v>
      </c>
      <c r="O9" s="5">
        <f t="shared" si="9"/>
        <v>-40</v>
      </c>
      <c r="P9" s="5">
        <f t="shared" si="10"/>
        <v>31</v>
      </c>
      <c r="Q9" s="5">
        <f t="shared" si="11"/>
        <v>9</v>
      </c>
      <c r="R9" s="5">
        <f t="shared" si="12"/>
        <v>8</v>
      </c>
      <c r="S9" s="5">
        <f t="shared" si="13"/>
        <v>12</v>
      </c>
      <c r="T9" s="6">
        <f t="shared" si="14"/>
        <v>12</v>
      </c>
      <c r="U9" t="str">
        <f t="shared" si="15"/>
        <v>{128.0,-8.0,-40.0,31.0,9,8,12,12},</v>
      </c>
    </row>
    <row r="10" spans="1:21" x14ac:dyDescent="0.25">
      <c r="A10" t="s">
        <v>19</v>
      </c>
      <c r="B10" t="s">
        <v>10</v>
      </c>
      <c r="C10" t="s">
        <v>16</v>
      </c>
      <c r="D10" t="s">
        <v>4</v>
      </c>
      <c r="E10" t="s">
        <v>21</v>
      </c>
      <c r="F10" t="s">
        <v>43</v>
      </c>
      <c r="G10">
        <f t="shared" si="1"/>
        <v>128</v>
      </c>
      <c r="H10">
        <f t="shared" si="2"/>
        <v>8</v>
      </c>
      <c r="I10">
        <f t="shared" si="3"/>
        <v>40</v>
      </c>
      <c r="J10">
        <f t="shared" si="4"/>
        <v>255</v>
      </c>
      <c r="K10">
        <f t="shared" si="5"/>
        <v>151</v>
      </c>
      <c r="L10">
        <f t="shared" si="6"/>
        <v>170</v>
      </c>
      <c r="M10" s="4">
        <f t="shared" si="7"/>
        <v>-128</v>
      </c>
      <c r="N10" s="5">
        <f t="shared" si="8"/>
        <v>-8</v>
      </c>
      <c r="O10" s="5">
        <f t="shared" si="9"/>
        <v>-40</v>
      </c>
      <c r="P10" s="5">
        <f t="shared" si="10"/>
        <v>31</v>
      </c>
      <c r="Q10" s="5">
        <f t="shared" si="11"/>
        <v>9</v>
      </c>
      <c r="R10" s="5">
        <f t="shared" si="12"/>
        <v>7</v>
      </c>
      <c r="S10" s="5">
        <f t="shared" si="13"/>
        <v>10</v>
      </c>
      <c r="T10" s="6">
        <f t="shared" si="14"/>
        <v>10</v>
      </c>
      <c r="U10" t="str">
        <f t="shared" si="15"/>
        <v>{-128.0,-8.0,-40.0,31.0,9,7,10,10},</v>
      </c>
    </row>
    <row r="11" spans="1:21" x14ac:dyDescent="0.25">
      <c r="A11" t="s">
        <v>1</v>
      </c>
      <c r="B11" t="s">
        <v>6</v>
      </c>
      <c r="C11" t="s">
        <v>16</v>
      </c>
      <c r="D11" t="s">
        <v>18</v>
      </c>
      <c r="E11" t="s">
        <v>22</v>
      </c>
      <c r="F11" t="s">
        <v>29</v>
      </c>
      <c r="G11">
        <f t="shared" si="1"/>
        <v>0</v>
      </c>
      <c r="H11">
        <f t="shared" si="2"/>
        <v>26</v>
      </c>
      <c r="I11">
        <f t="shared" si="3"/>
        <v>40</v>
      </c>
      <c r="J11">
        <f t="shared" si="4"/>
        <v>63</v>
      </c>
      <c r="K11">
        <f t="shared" si="5"/>
        <v>101</v>
      </c>
      <c r="L11">
        <f t="shared" si="6"/>
        <v>153</v>
      </c>
      <c r="M11" s="4">
        <f t="shared" si="7"/>
        <v>0</v>
      </c>
      <c r="N11" s="5">
        <f t="shared" si="8"/>
        <v>26</v>
      </c>
      <c r="O11" s="5">
        <f t="shared" si="9"/>
        <v>-40</v>
      </c>
      <c r="P11" s="5">
        <f t="shared" si="10"/>
        <v>31</v>
      </c>
      <c r="Q11" s="5">
        <f t="shared" si="11"/>
        <v>6</v>
      </c>
      <c r="R11" s="5">
        <f t="shared" si="12"/>
        <v>5</v>
      </c>
      <c r="S11" s="5">
        <f t="shared" si="13"/>
        <v>9</v>
      </c>
      <c r="T11" s="6">
        <f t="shared" si="14"/>
        <v>9</v>
      </c>
      <c r="U11" t="str">
        <f t="shared" si="15"/>
        <v>{0.0,26.0,-40.0,31.0,6,5,9,9},</v>
      </c>
    </row>
    <row r="12" spans="1:21" x14ac:dyDescent="0.25">
      <c r="A12" t="s">
        <v>0</v>
      </c>
      <c r="B12" t="s">
        <v>7</v>
      </c>
      <c r="C12" t="s">
        <v>16</v>
      </c>
      <c r="D12" t="s">
        <v>4</v>
      </c>
      <c r="E12" t="s">
        <v>24</v>
      </c>
      <c r="F12" t="s">
        <v>45</v>
      </c>
      <c r="G12">
        <f t="shared" si="1"/>
        <v>32</v>
      </c>
      <c r="H12">
        <f t="shared" si="2"/>
        <v>24</v>
      </c>
      <c r="I12">
        <f t="shared" si="3"/>
        <v>40</v>
      </c>
      <c r="J12">
        <f t="shared" si="4"/>
        <v>255</v>
      </c>
      <c r="K12">
        <f t="shared" si="5"/>
        <v>169</v>
      </c>
      <c r="L12">
        <f t="shared" si="6"/>
        <v>187</v>
      </c>
      <c r="M12" s="4">
        <f t="shared" si="7"/>
        <v>-32</v>
      </c>
      <c r="N12" s="5">
        <f t="shared" si="8"/>
        <v>-24</v>
      </c>
      <c r="O12" s="5">
        <f t="shared" si="9"/>
        <v>-40</v>
      </c>
      <c r="P12" s="5">
        <f t="shared" si="10"/>
        <v>31</v>
      </c>
      <c r="Q12" s="5">
        <f t="shared" si="11"/>
        <v>10</v>
      </c>
      <c r="R12" s="5">
        <f t="shared" si="12"/>
        <v>9</v>
      </c>
      <c r="S12" s="5">
        <f t="shared" si="13"/>
        <v>11</v>
      </c>
      <c r="T12" s="6">
        <f t="shared" si="14"/>
        <v>11</v>
      </c>
      <c r="U12" t="str">
        <f t="shared" si="15"/>
        <v>{-32.0,-24.0,-40.0,31.0,10,9,11,11},</v>
      </c>
    </row>
    <row r="13" spans="1:21" x14ac:dyDescent="0.25">
      <c r="A13" t="s">
        <v>0</v>
      </c>
      <c r="B13" t="s">
        <v>7</v>
      </c>
      <c r="C13" t="s">
        <v>16</v>
      </c>
      <c r="D13" t="s">
        <v>12</v>
      </c>
      <c r="E13" t="s">
        <v>26</v>
      </c>
      <c r="F13" t="s">
        <v>44</v>
      </c>
      <c r="G13">
        <f t="shared" si="1"/>
        <v>32</v>
      </c>
      <c r="H13">
        <f t="shared" si="2"/>
        <v>24</v>
      </c>
      <c r="I13">
        <f t="shared" si="3"/>
        <v>40</v>
      </c>
      <c r="J13">
        <f t="shared" si="4"/>
        <v>127</v>
      </c>
      <c r="K13">
        <f t="shared" si="5"/>
        <v>185</v>
      </c>
      <c r="L13">
        <f t="shared" si="6"/>
        <v>204</v>
      </c>
      <c r="M13" s="4">
        <f t="shared" si="7"/>
        <v>32</v>
      </c>
      <c r="N13" s="5">
        <f t="shared" si="8"/>
        <v>-24</v>
      </c>
      <c r="O13" s="5">
        <f t="shared" si="9"/>
        <v>-40</v>
      </c>
      <c r="P13" s="5">
        <f t="shared" si="10"/>
        <v>31</v>
      </c>
      <c r="Q13" s="5">
        <f t="shared" si="11"/>
        <v>11</v>
      </c>
      <c r="R13" s="5">
        <f t="shared" si="12"/>
        <v>9</v>
      </c>
      <c r="S13" s="5">
        <f t="shared" si="13"/>
        <v>12</v>
      </c>
      <c r="T13" s="6">
        <f t="shared" si="14"/>
        <v>12</v>
      </c>
      <c r="U13" t="str">
        <f t="shared" si="15"/>
        <v>{32.0,-24.0,-40.0,31.0,11,9,12,12},</v>
      </c>
    </row>
    <row r="14" spans="1:21" x14ac:dyDescent="0.25">
      <c r="A14" t="s">
        <v>27</v>
      </c>
      <c r="B14" t="s">
        <v>10</v>
      </c>
      <c r="C14" t="s">
        <v>16</v>
      </c>
      <c r="D14" t="s">
        <v>28</v>
      </c>
      <c r="E14" t="s">
        <v>29</v>
      </c>
      <c r="F14" t="s">
        <v>23</v>
      </c>
      <c r="G14">
        <f t="shared" si="1"/>
        <v>36</v>
      </c>
      <c r="H14">
        <f t="shared" si="2"/>
        <v>8</v>
      </c>
      <c r="I14">
        <f t="shared" si="3"/>
        <v>40</v>
      </c>
      <c r="J14">
        <f t="shared" si="4"/>
        <v>180</v>
      </c>
      <c r="K14">
        <f t="shared" si="5"/>
        <v>153</v>
      </c>
      <c r="L14">
        <f t="shared" si="6"/>
        <v>153</v>
      </c>
      <c r="M14" s="4">
        <f t="shared" si="7"/>
        <v>-36</v>
      </c>
      <c r="N14" s="5">
        <f t="shared" si="8"/>
        <v>8</v>
      </c>
      <c r="O14" s="5">
        <f t="shared" si="9"/>
        <v>-40</v>
      </c>
      <c r="P14" s="5">
        <f t="shared" si="10"/>
        <v>20</v>
      </c>
      <c r="Q14" s="5">
        <f t="shared" si="11"/>
        <v>9</v>
      </c>
      <c r="R14" s="5">
        <f t="shared" si="12"/>
        <v>9</v>
      </c>
      <c r="S14" s="5">
        <f t="shared" si="13"/>
        <v>9</v>
      </c>
      <c r="T14" s="6">
        <f t="shared" si="14"/>
        <v>9</v>
      </c>
      <c r="U14" t="str">
        <f t="shared" si="15"/>
        <v>{-36.0,8.0,-40.0,20.0,9,9,9,9},</v>
      </c>
    </row>
    <row r="15" spans="1:21" x14ac:dyDescent="0.25">
      <c r="A15" t="s">
        <v>10</v>
      </c>
      <c r="B15" t="s">
        <v>30</v>
      </c>
      <c r="C15" t="s">
        <v>16</v>
      </c>
      <c r="D15" t="s">
        <v>28</v>
      </c>
      <c r="E15" t="s">
        <v>29</v>
      </c>
      <c r="F15" t="s">
        <v>23</v>
      </c>
      <c r="G15">
        <f t="shared" si="1"/>
        <v>8</v>
      </c>
      <c r="H15">
        <f t="shared" si="2"/>
        <v>12</v>
      </c>
      <c r="I15">
        <f t="shared" si="3"/>
        <v>40</v>
      </c>
      <c r="J15">
        <f t="shared" si="4"/>
        <v>180</v>
      </c>
      <c r="K15">
        <f t="shared" si="5"/>
        <v>153</v>
      </c>
      <c r="L15">
        <f t="shared" si="6"/>
        <v>153</v>
      </c>
      <c r="M15" s="4">
        <f t="shared" si="7"/>
        <v>-8</v>
      </c>
      <c r="N15" s="5">
        <f t="shared" si="8"/>
        <v>12</v>
      </c>
      <c r="O15" s="5">
        <f t="shared" si="9"/>
        <v>-40</v>
      </c>
      <c r="P15" s="5">
        <f t="shared" si="10"/>
        <v>20</v>
      </c>
      <c r="Q15" s="5">
        <f t="shared" si="11"/>
        <v>9</v>
      </c>
      <c r="R15" s="5">
        <f t="shared" si="12"/>
        <v>9</v>
      </c>
      <c r="S15" s="5">
        <f t="shared" si="13"/>
        <v>9</v>
      </c>
      <c r="T15" s="6">
        <f t="shared" si="14"/>
        <v>9</v>
      </c>
      <c r="U15" t="str">
        <f t="shared" si="15"/>
        <v>{-8.0,12.0,-40.0,20.0,9,9,9,9},</v>
      </c>
    </row>
    <row r="16" spans="1:21" x14ac:dyDescent="0.25">
      <c r="A16" t="s">
        <v>10</v>
      </c>
      <c r="B16" t="s">
        <v>30</v>
      </c>
      <c r="C16" t="s">
        <v>16</v>
      </c>
      <c r="D16" t="s">
        <v>31</v>
      </c>
      <c r="E16" t="s">
        <v>29</v>
      </c>
      <c r="F16" t="s">
        <v>23</v>
      </c>
      <c r="G16">
        <f t="shared" si="1"/>
        <v>8</v>
      </c>
      <c r="H16">
        <f t="shared" si="2"/>
        <v>12</v>
      </c>
      <c r="I16">
        <f t="shared" si="3"/>
        <v>40</v>
      </c>
      <c r="J16">
        <f t="shared" si="4"/>
        <v>52</v>
      </c>
      <c r="K16">
        <f t="shared" si="5"/>
        <v>153</v>
      </c>
      <c r="L16">
        <f t="shared" si="6"/>
        <v>153</v>
      </c>
      <c r="M16" s="4">
        <f t="shared" si="7"/>
        <v>8</v>
      </c>
      <c r="N16" s="5">
        <f t="shared" si="8"/>
        <v>12</v>
      </c>
      <c r="O16" s="5">
        <f t="shared" si="9"/>
        <v>-40</v>
      </c>
      <c r="P16" s="5">
        <f t="shared" si="10"/>
        <v>20</v>
      </c>
      <c r="Q16" s="5">
        <f t="shared" si="11"/>
        <v>9</v>
      </c>
      <c r="R16" s="5">
        <f t="shared" si="12"/>
        <v>9</v>
      </c>
      <c r="S16" s="5">
        <f t="shared" si="13"/>
        <v>9</v>
      </c>
      <c r="T16" s="6">
        <f t="shared" si="14"/>
        <v>9</v>
      </c>
      <c r="U16" t="str">
        <f t="shared" si="15"/>
        <v>{8.0,12.0,-40.0,20.0,9,9,9,9},</v>
      </c>
    </row>
    <row r="17" spans="1:21" x14ac:dyDescent="0.25">
      <c r="A17" t="s">
        <v>27</v>
      </c>
      <c r="B17" t="s">
        <v>10</v>
      </c>
      <c r="C17" t="s">
        <v>16</v>
      </c>
      <c r="D17" t="s">
        <v>31</v>
      </c>
      <c r="E17" t="s">
        <v>29</v>
      </c>
      <c r="F17" t="s">
        <v>23</v>
      </c>
      <c r="G17">
        <f t="shared" si="1"/>
        <v>36</v>
      </c>
      <c r="H17">
        <f t="shared" si="2"/>
        <v>8</v>
      </c>
      <c r="I17">
        <f t="shared" si="3"/>
        <v>40</v>
      </c>
      <c r="J17">
        <f t="shared" si="4"/>
        <v>52</v>
      </c>
      <c r="K17">
        <f t="shared" si="5"/>
        <v>153</v>
      </c>
      <c r="L17">
        <f t="shared" si="6"/>
        <v>153</v>
      </c>
      <c r="M17" s="4">
        <f t="shared" si="7"/>
        <v>36</v>
      </c>
      <c r="N17" s="5">
        <f t="shared" si="8"/>
        <v>8</v>
      </c>
      <c r="O17" s="5">
        <f t="shared" si="9"/>
        <v>-40</v>
      </c>
      <c r="P17" s="5">
        <f t="shared" si="10"/>
        <v>20</v>
      </c>
      <c r="Q17" s="5">
        <f t="shared" si="11"/>
        <v>9</v>
      </c>
      <c r="R17" s="5">
        <f t="shared" si="12"/>
        <v>9</v>
      </c>
      <c r="S17" s="5">
        <f t="shared" si="13"/>
        <v>9</v>
      </c>
      <c r="T17" s="6">
        <f t="shared" si="14"/>
        <v>9</v>
      </c>
      <c r="U17" t="str">
        <f t="shared" si="15"/>
        <v>{36.0,8.0,-40.0,20.0,9,9,9,9},</v>
      </c>
    </row>
    <row r="18" spans="1:21" x14ac:dyDescent="0.25">
      <c r="A18" t="s">
        <v>27</v>
      </c>
      <c r="B18" t="s">
        <v>30</v>
      </c>
      <c r="C18" t="s">
        <v>16</v>
      </c>
      <c r="D18" t="s">
        <v>32</v>
      </c>
      <c r="E18" t="s">
        <v>29</v>
      </c>
      <c r="F18" t="s">
        <v>23</v>
      </c>
      <c r="G18">
        <f t="shared" si="1"/>
        <v>36</v>
      </c>
      <c r="H18">
        <f t="shared" si="2"/>
        <v>12</v>
      </c>
      <c r="I18">
        <f t="shared" si="3"/>
        <v>40</v>
      </c>
      <c r="J18">
        <f t="shared" si="4"/>
        <v>116</v>
      </c>
      <c r="K18">
        <f t="shared" si="5"/>
        <v>153</v>
      </c>
      <c r="L18">
        <f t="shared" si="6"/>
        <v>153</v>
      </c>
      <c r="M18" s="4">
        <f t="shared" si="7"/>
        <v>36</v>
      </c>
      <c r="N18" s="5">
        <f t="shared" si="8"/>
        <v>-12</v>
      </c>
      <c r="O18" s="5">
        <f t="shared" si="9"/>
        <v>-40</v>
      </c>
      <c r="P18" s="5">
        <f t="shared" si="10"/>
        <v>20</v>
      </c>
      <c r="Q18" s="5">
        <f t="shared" si="11"/>
        <v>9</v>
      </c>
      <c r="R18" s="5">
        <f t="shared" si="12"/>
        <v>9</v>
      </c>
      <c r="S18" s="5">
        <f t="shared" si="13"/>
        <v>9</v>
      </c>
      <c r="T18" s="6">
        <f t="shared" si="14"/>
        <v>9</v>
      </c>
      <c r="U18" t="str">
        <f t="shared" si="15"/>
        <v>{36.0,-12.0,-40.0,20.0,9,9,9,9},</v>
      </c>
    </row>
    <row r="19" spans="1:21" x14ac:dyDescent="0.25">
      <c r="A19" t="s">
        <v>10</v>
      </c>
      <c r="B19" t="s">
        <v>15</v>
      </c>
      <c r="C19" t="s">
        <v>16</v>
      </c>
      <c r="D19" t="s">
        <v>32</v>
      </c>
      <c r="E19" t="s">
        <v>29</v>
      </c>
      <c r="F19" t="s">
        <v>23</v>
      </c>
      <c r="G19">
        <f t="shared" si="1"/>
        <v>8</v>
      </c>
      <c r="H19">
        <f t="shared" si="2"/>
        <v>16</v>
      </c>
      <c r="I19">
        <f t="shared" si="3"/>
        <v>40</v>
      </c>
      <c r="J19">
        <f t="shared" si="4"/>
        <v>116</v>
      </c>
      <c r="K19">
        <f t="shared" si="5"/>
        <v>153</v>
      </c>
      <c r="L19">
        <f t="shared" si="6"/>
        <v>153</v>
      </c>
      <c r="M19" s="4">
        <f t="shared" si="7"/>
        <v>8</v>
      </c>
      <c r="N19" s="5">
        <f t="shared" si="8"/>
        <v>-16</v>
      </c>
      <c r="O19" s="5">
        <f t="shared" si="9"/>
        <v>-40</v>
      </c>
      <c r="P19" s="5">
        <f t="shared" si="10"/>
        <v>20</v>
      </c>
      <c r="Q19" s="5">
        <f t="shared" si="11"/>
        <v>9</v>
      </c>
      <c r="R19" s="5">
        <f t="shared" si="12"/>
        <v>9</v>
      </c>
      <c r="S19" s="5">
        <f t="shared" si="13"/>
        <v>9</v>
      </c>
      <c r="T19" s="6">
        <f t="shared" si="14"/>
        <v>9</v>
      </c>
      <c r="U19" t="str">
        <f t="shared" si="15"/>
        <v>{8.0,-16.0,-40.0,20.0,9,9,9,9},</v>
      </c>
    </row>
    <row r="20" spans="1:21" x14ac:dyDescent="0.25">
      <c r="A20" t="s">
        <v>10</v>
      </c>
      <c r="B20" t="s">
        <v>15</v>
      </c>
      <c r="C20" t="s">
        <v>16</v>
      </c>
      <c r="D20" t="s">
        <v>33</v>
      </c>
      <c r="E20" t="s">
        <v>29</v>
      </c>
      <c r="F20" t="s">
        <v>23</v>
      </c>
      <c r="G20">
        <f t="shared" si="1"/>
        <v>8</v>
      </c>
      <c r="H20">
        <f t="shared" si="2"/>
        <v>16</v>
      </c>
      <c r="I20">
        <f t="shared" si="3"/>
        <v>40</v>
      </c>
      <c r="J20">
        <f t="shared" si="4"/>
        <v>244</v>
      </c>
      <c r="K20">
        <f t="shared" si="5"/>
        <v>153</v>
      </c>
      <c r="L20">
        <f t="shared" si="6"/>
        <v>153</v>
      </c>
      <c r="M20" s="4">
        <f t="shared" si="7"/>
        <v>-8</v>
      </c>
      <c r="N20" s="5">
        <f t="shared" si="8"/>
        <v>-16</v>
      </c>
      <c r="O20" s="5">
        <f t="shared" si="9"/>
        <v>-40</v>
      </c>
      <c r="P20" s="5">
        <f t="shared" si="10"/>
        <v>20</v>
      </c>
      <c r="Q20" s="5">
        <f t="shared" si="11"/>
        <v>9</v>
      </c>
      <c r="R20" s="5">
        <f t="shared" si="12"/>
        <v>9</v>
      </c>
      <c r="S20" s="5">
        <f t="shared" si="13"/>
        <v>9</v>
      </c>
      <c r="T20" s="6">
        <f t="shared" si="14"/>
        <v>9</v>
      </c>
      <c r="U20" t="str">
        <f t="shared" si="15"/>
        <v>{-8.0,-16.0,-40.0,20.0,9,9,9,9},</v>
      </c>
    </row>
    <row r="21" spans="1:21" x14ac:dyDescent="0.25">
      <c r="A21" t="s">
        <v>27</v>
      </c>
      <c r="B21" t="s">
        <v>30</v>
      </c>
      <c r="C21" t="s">
        <v>16</v>
      </c>
      <c r="D21" t="s">
        <v>33</v>
      </c>
      <c r="E21" t="s">
        <v>29</v>
      </c>
      <c r="F21" t="s">
        <v>23</v>
      </c>
      <c r="G21">
        <f t="shared" si="1"/>
        <v>36</v>
      </c>
      <c r="H21">
        <f t="shared" si="2"/>
        <v>12</v>
      </c>
      <c r="I21">
        <f t="shared" si="3"/>
        <v>40</v>
      </c>
      <c r="J21">
        <f t="shared" si="4"/>
        <v>244</v>
      </c>
      <c r="K21">
        <f t="shared" si="5"/>
        <v>153</v>
      </c>
      <c r="L21">
        <f t="shared" si="6"/>
        <v>153</v>
      </c>
      <c r="M21" s="4">
        <f t="shared" si="7"/>
        <v>-36</v>
      </c>
      <c r="N21" s="5">
        <f t="shared" si="8"/>
        <v>-12</v>
      </c>
      <c r="O21" s="5">
        <f t="shared" si="9"/>
        <v>-40</v>
      </c>
      <c r="P21" s="5">
        <f t="shared" si="10"/>
        <v>20</v>
      </c>
      <c r="Q21" s="5">
        <f t="shared" si="11"/>
        <v>9</v>
      </c>
      <c r="R21" s="5">
        <f t="shared" si="12"/>
        <v>9</v>
      </c>
      <c r="S21" s="5">
        <f t="shared" si="13"/>
        <v>9</v>
      </c>
      <c r="T21" s="6">
        <f t="shared" si="14"/>
        <v>9</v>
      </c>
      <c r="U21" t="str">
        <f t="shared" si="15"/>
        <v>{-36.0,-12.0,-40.0,20.0,9,9,9,9},</v>
      </c>
    </row>
    <row r="22" spans="1:21" x14ac:dyDescent="0.25">
      <c r="A22" t="s">
        <v>1</v>
      </c>
      <c r="B22" t="s">
        <v>1</v>
      </c>
      <c r="C22" t="s">
        <v>2</v>
      </c>
      <c r="D22" t="s">
        <v>34</v>
      </c>
      <c r="E22" t="s">
        <v>35</v>
      </c>
      <c r="F22" t="s">
        <v>25</v>
      </c>
      <c r="G22">
        <f t="shared" si="1"/>
        <v>0</v>
      </c>
      <c r="H22">
        <f t="shared" si="2"/>
        <v>0</v>
      </c>
      <c r="I22">
        <f t="shared" si="3"/>
        <v>76</v>
      </c>
      <c r="J22">
        <f t="shared" si="4"/>
        <v>6</v>
      </c>
      <c r="K22">
        <f t="shared" si="5"/>
        <v>176</v>
      </c>
      <c r="L22">
        <f t="shared" si="6"/>
        <v>187</v>
      </c>
      <c r="M22" s="4">
        <f t="shared" si="7"/>
        <v>0</v>
      </c>
      <c r="N22" s="5">
        <f t="shared" si="8"/>
        <v>0</v>
      </c>
      <c r="O22" s="5">
        <f t="shared" si="9"/>
        <v>76</v>
      </c>
      <c r="P22" s="5">
        <f t="shared" si="10"/>
        <v>6</v>
      </c>
      <c r="Q22" s="5">
        <f t="shared" si="11"/>
        <v>11</v>
      </c>
      <c r="R22" s="5">
        <f t="shared" si="12"/>
        <v>0</v>
      </c>
      <c r="S22" s="5">
        <f t="shared" si="13"/>
        <v>11</v>
      </c>
      <c r="T22" s="6">
        <f t="shared" si="14"/>
        <v>11</v>
      </c>
      <c r="U22" t="str">
        <f t="shared" si="15"/>
        <v>{0.0,0.0,76.0,6.0,11,0,11,11},</v>
      </c>
    </row>
    <row r="23" spans="1:21" x14ac:dyDescent="0.25">
      <c r="A23" t="s">
        <v>1</v>
      </c>
      <c r="B23" t="s">
        <v>1</v>
      </c>
      <c r="C23" t="s">
        <v>36</v>
      </c>
      <c r="D23" t="s">
        <v>3</v>
      </c>
      <c r="E23" t="s">
        <v>35</v>
      </c>
      <c r="F23" t="s">
        <v>25</v>
      </c>
      <c r="G23">
        <f t="shared" si="1"/>
        <v>0</v>
      </c>
      <c r="H23">
        <f t="shared" si="2"/>
        <v>0</v>
      </c>
      <c r="I23">
        <f t="shared" si="3"/>
        <v>90</v>
      </c>
      <c r="J23">
        <f t="shared" si="4"/>
        <v>31</v>
      </c>
      <c r="K23">
        <f t="shared" si="5"/>
        <v>176</v>
      </c>
      <c r="L23">
        <f t="shared" si="6"/>
        <v>187</v>
      </c>
      <c r="M23" s="4">
        <f t="shared" si="7"/>
        <v>0</v>
      </c>
      <c r="N23" s="5">
        <f t="shared" si="8"/>
        <v>0</v>
      </c>
      <c r="O23" s="5">
        <f t="shared" si="9"/>
        <v>90</v>
      </c>
      <c r="P23" s="5">
        <f t="shared" si="10"/>
        <v>31</v>
      </c>
      <c r="Q23" s="5">
        <f t="shared" si="11"/>
        <v>11</v>
      </c>
      <c r="R23" s="5">
        <f t="shared" si="12"/>
        <v>0</v>
      </c>
      <c r="S23" s="5">
        <f t="shared" si="13"/>
        <v>11</v>
      </c>
      <c r="T23" s="6">
        <f t="shared" si="14"/>
        <v>11</v>
      </c>
      <c r="U23" t="str">
        <f t="shared" si="15"/>
        <v>{0.0,0.0,90.0,31.0,11,0,11,11},</v>
      </c>
    </row>
    <row r="24" spans="1:21" x14ac:dyDescent="0.25">
      <c r="A24" t="s">
        <v>37</v>
      </c>
      <c r="B24" t="s">
        <v>34</v>
      </c>
      <c r="C24" t="s">
        <v>16</v>
      </c>
      <c r="D24" t="s">
        <v>38</v>
      </c>
      <c r="E24" t="s">
        <v>29</v>
      </c>
      <c r="F24" t="s">
        <v>23</v>
      </c>
      <c r="G24">
        <f t="shared" si="1"/>
        <v>80</v>
      </c>
      <c r="H24">
        <f t="shared" si="2"/>
        <v>6</v>
      </c>
      <c r="I24">
        <f t="shared" si="3"/>
        <v>40</v>
      </c>
      <c r="J24">
        <f t="shared" si="4"/>
        <v>232</v>
      </c>
      <c r="K24">
        <f t="shared" si="5"/>
        <v>153</v>
      </c>
      <c r="L24">
        <f t="shared" si="6"/>
        <v>153</v>
      </c>
      <c r="M24" s="4">
        <f t="shared" si="7"/>
        <v>-80</v>
      </c>
      <c r="N24" s="5">
        <f t="shared" si="8"/>
        <v>-6</v>
      </c>
      <c r="O24" s="5">
        <f t="shared" si="9"/>
        <v>-40</v>
      </c>
      <c r="P24" s="5">
        <f t="shared" si="10"/>
        <v>8</v>
      </c>
      <c r="Q24" s="5">
        <f t="shared" si="11"/>
        <v>9</v>
      </c>
      <c r="R24" s="5">
        <f t="shared" si="12"/>
        <v>9</v>
      </c>
      <c r="S24" s="5">
        <f t="shared" si="13"/>
        <v>9</v>
      </c>
      <c r="T24" s="6">
        <f t="shared" si="14"/>
        <v>9</v>
      </c>
      <c r="U24" t="str">
        <f t="shared" si="15"/>
        <v>{-80.0,-6.0,-40.0,8.0,9,9,9,9},</v>
      </c>
    </row>
    <row r="25" spans="1:21" x14ac:dyDescent="0.25">
      <c r="A25" t="s">
        <v>37</v>
      </c>
      <c r="B25" t="s">
        <v>34</v>
      </c>
      <c r="C25" t="s">
        <v>16</v>
      </c>
      <c r="D25" t="s">
        <v>39</v>
      </c>
      <c r="E25" t="s">
        <v>29</v>
      </c>
      <c r="F25" t="s">
        <v>23</v>
      </c>
      <c r="G25">
        <f t="shared" si="1"/>
        <v>80</v>
      </c>
      <c r="H25">
        <f t="shared" si="2"/>
        <v>6</v>
      </c>
      <c r="I25">
        <f t="shared" si="3"/>
        <v>40</v>
      </c>
      <c r="J25">
        <f t="shared" si="4"/>
        <v>168</v>
      </c>
      <c r="K25">
        <f t="shared" si="5"/>
        <v>153</v>
      </c>
      <c r="L25">
        <f t="shared" si="6"/>
        <v>153</v>
      </c>
      <c r="M25" s="4">
        <f t="shared" si="7"/>
        <v>-80</v>
      </c>
      <c r="N25" s="5">
        <f t="shared" si="8"/>
        <v>6</v>
      </c>
      <c r="O25" s="5">
        <f t="shared" si="9"/>
        <v>-40</v>
      </c>
      <c r="P25" s="5">
        <f t="shared" si="10"/>
        <v>8</v>
      </c>
      <c r="Q25" s="5">
        <f t="shared" si="11"/>
        <v>9</v>
      </c>
      <c r="R25" s="5">
        <f t="shared" si="12"/>
        <v>9</v>
      </c>
      <c r="S25" s="5">
        <f t="shared" si="13"/>
        <v>9</v>
      </c>
      <c r="T25" s="6">
        <f t="shared" si="14"/>
        <v>9</v>
      </c>
      <c r="U25" t="str">
        <f t="shared" si="15"/>
        <v>{-80.0,6.0,-40.0,8.0,9,9,9,9},</v>
      </c>
    </row>
    <row r="26" spans="1:21" x14ac:dyDescent="0.25">
      <c r="A26" t="s">
        <v>14</v>
      </c>
      <c r="B26" t="s">
        <v>1</v>
      </c>
      <c r="C26" t="s">
        <v>16</v>
      </c>
      <c r="D26" t="s">
        <v>40</v>
      </c>
      <c r="E26" t="s">
        <v>29</v>
      </c>
      <c r="F26" t="s">
        <v>23</v>
      </c>
      <c r="G26">
        <f t="shared" si="1"/>
        <v>88</v>
      </c>
      <c r="H26">
        <f t="shared" si="2"/>
        <v>0</v>
      </c>
      <c r="I26">
        <f t="shared" si="3"/>
        <v>40</v>
      </c>
      <c r="J26">
        <f t="shared" si="4"/>
        <v>166</v>
      </c>
      <c r="K26">
        <f t="shared" si="5"/>
        <v>153</v>
      </c>
      <c r="L26">
        <f t="shared" si="6"/>
        <v>153</v>
      </c>
      <c r="M26" s="4">
        <f t="shared" si="7"/>
        <v>-88</v>
      </c>
      <c r="N26" s="5">
        <f t="shared" si="8"/>
        <v>0</v>
      </c>
      <c r="O26" s="5">
        <f t="shared" si="9"/>
        <v>-40</v>
      </c>
      <c r="P26" s="5">
        <f t="shared" si="10"/>
        <v>6</v>
      </c>
      <c r="Q26" s="5">
        <f t="shared" si="11"/>
        <v>9</v>
      </c>
      <c r="R26" s="5">
        <f t="shared" si="12"/>
        <v>9</v>
      </c>
      <c r="S26" s="5">
        <f t="shared" si="13"/>
        <v>9</v>
      </c>
      <c r="T26" s="6">
        <f t="shared" si="14"/>
        <v>9</v>
      </c>
      <c r="U26" t="str">
        <f t="shared" si="15"/>
        <v>{-88.0,0.0,-40.0,6.0,9,9,9,9},</v>
      </c>
    </row>
    <row r="27" spans="1:21" x14ac:dyDescent="0.25">
      <c r="A27" t="s">
        <v>37</v>
      </c>
      <c r="B27" t="s">
        <v>34</v>
      </c>
      <c r="C27" t="s">
        <v>16</v>
      </c>
      <c r="D27" t="s">
        <v>16</v>
      </c>
      <c r="E27" t="s">
        <v>29</v>
      </c>
      <c r="F27" t="s">
        <v>23</v>
      </c>
      <c r="G27">
        <f t="shared" si="1"/>
        <v>80</v>
      </c>
      <c r="H27">
        <f t="shared" si="2"/>
        <v>6</v>
      </c>
      <c r="I27">
        <f t="shared" si="3"/>
        <v>40</v>
      </c>
      <c r="J27">
        <f t="shared" si="4"/>
        <v>40</v>
      </c>
      <c r="K27">
        <f t="shared" si="5"/>
        <v>153</v>
      </c>
      <c r="L27">
        <f t="shared" si="6"/>
        <v>153</v>
      </c>
      <c r="M27" s="4">
        <f t="shared" si="7"/>
        <v>80</v>
      </c>
      <c r="N27" s="5">
        <f t="shared" si="8"/>
        <v>6</v>
      </c>
      <c r="O27" s="5">
        <f t="shared" si="9"/>
        <v>-40</v>
      </c>
      <c r="P27" s="5">
        <f t="shared" si="10"/>
        <v>8</v>
      </c>
      <c r="Q27" s="5">
        <f t="shared" si="11"/>
        <v>9</v>
      </c>
      <c r="R27" s="5">
        <f t="shared" si="12"/>
        <v>9</v>
      </c>
      <c r="S27" s="5">
        <f t="shared" si="13"/>
        <v>9</v>
      </c>
      <c r="T27" s="6">
        <f t="shared" si="14"/>
        <v>9</v>
      </c>
      <c r="U27" t="str">
        <f t="shared" si="15"/>
        <v>{80.0,6.0,-40.0,8.0,9,9,9,9},</v>
      </c>
    </row>
    <row r="28" spans="1:21" x14ac:dyDescent="0.25">
      <c r="A28" t="s">
        <v>14</v>
      </c>
      <c r="B28" t="s">
        <v>1</v>
      </c>
      <c r="C28" t="s">
        <v>16</v>
      </c>
      <c r="D28" t="s">
        <v>41</v>
      </c>
      <c r="E28" t="s">
        <v>29</v>
      </c>
      <c r="F28" t="s">
        <v>23</v>
      </c>
      <c r="G28">
        <f t="shared" si="1"/>
        <v>88</v>
      </c>
      <c r="H28">
        <f t="shared" si="2"/>
        <v>0</v>
      </c>
      <c r="I28">
        <f t="shared" si="3"/>
        <v>40</v>
      </c>
      <c r="J28">
        <f t="shared" si="4"/>
        <v>38</v>
      </c>
      <c r="K28">
        <f t="shared" si="5"/>
        <v>153</v>
      </c>
      <c r="L28">
        <f t="shared" si="6"/>
        <v>153</v>
      </c>
      <c r="M28" s="4">
        <f t="shared" si="7"/>
        <v>88</v>
      </c>
      <c r="N28" s="5">
        <f t="shared" si="8"/>
        <v>0</v>
      </c>
      <c r="O28" s="5">
        <f t="shared" si="9"/>
        <v>-40</v>
      </c>
      <c r="P28" s="5">
        <f t="shared" si="10"/>
        <v>6</v>
      </c>
      <c r="Q28" s="5">
        <f t="shared" si="11"/>
        <v>9</v>
      </c>
      <c r="R28" s="5">
        <f t="shared" si="12"/>
        <v>9</v>
      </c>
      <c r="S28" s="5">
        <f t="shared" si="13"/>
        <v>9</v>
      </c>
      <c r="T28" s="6">
        <f t="shared" si="14"/>
        <v>9</v>
      </c>
      <c r="U28" t="str">
        <f t="shared" si="15"/>
        <v>{88.0,0.0,-40.0,6.0,9,9,9,9},</v>
      </c>
    </row>
    <row r="29" spans="1:21" ht="15.75" thickBot="1" x14ac:dyDescent="0.3">
      <c r="A29" t="s">
        <v>37</v>
      </c>
      <c r="B29" t="s">
        <v>34</v>
      </c>
      <c r="C29" t="s">
        <v>16</v>
      </c>
      <c r="D29" t="s">
        <v>42</v>
      </c>
      <c r="E29" t="s">
        <v>29</v>
      </c>
      <c r="F29" t="s">
        <v>29</v>
      </c>
      <c r="G29">
        <f t="shared" si="1"/>
        <v>80</v>
      </c>
      <c r="H29">
        <f t="shared" si="2"/>
        <v>6</v>
      </c>
      <c r="I29">
        <f t="shared" si="3"/>
        <v>40</v>
      </c>
      <c r="J29">
        <f t="shared" si="4"/>
        <v>104</v>
      </c>
      <c r="K29">
        <f t="shared" si="5"/>
        <v>153</v>
      </c>
      <c r="L29">
        <f t="shared" si="6"/>
        <v>153</v>
      </c>
      <c r="M29" s="7">
        <f t="shared" si="7"/>
        <v>80</v>
      </c>
      <c r="N29" s="8">
        <f t="shared" si="8"/>
        <v>-6</v>
      </c>
      <c r="O29" s="8">
        <f t="shared" si="9"/>
        <v>-40</v>
      </c>
      <c r="P29" s="8">
        <f t="shared" si="10"/>
        <v>8</v>
      </c>
      <c r="Q29" s="8">
        <f t="shared" si="11"/>
        <v>9</v>
      </c>
      <c r="R29" s="8">
        <f t="shared" si="12"/>
        <v>9</v>
      </c>
      <c r="S29" s="8">
        <f t="shared" si="13"/>
        <v>9</v>
      </c>
      <c r="T29" s="9">
        <f t="shared" si="14"/>
        <v>9</v>
      </c>
      <c r="U29" t="str">
        <f t="shared" si="15"/>
        <v>{80.0,-6.0,-40.0,8.0,9,9,9,9},</v>
      </c>
    </row>
    <row r="30" spans="1:21" x14ac:dyDescent="0.25">
      <c r="A30" t="s">
        <v>58</v>
      </c>
      <c r="E30" t="s">
        <v>106</v>
      </c>
      <c r="K30">
        <f t="shared" si="5"/>
        <v>236</v>
      </c>
      <c r="P30" s="1" t="s">
        <v>57</v>
      </c>
      <c r="Q30" s="11" t="s">
        <v>107</v>
      </c>
      <c r="R30" s="11" t="s">
        <v>108</v>
      </c>
      <c r="S30" s="11" t="s">
        <v>109</v>
      </c>
      <c r="T30" s="12" t="s">
        <v>110</v>
      </c>
    </row>
    <row r="31" spans="1:21" x14ac:dyDescent="0.25">
      <c r="A31" t="s">
        <v>3</v>
      </c>
      <c r="B31" t="s">
        <v>35</v>
      </c>
      <c r="C31" t="s">
        <v>1</v>
      </c>
      <c r="D31" t="s">
        <v>59</v>
      </c>
      <c r="E31">
        <f>HEX2DEC(RIGHT(TRIM(A31),2))</f>
        <v>31</v>
      </c>
      <c r="F31">
        <f t="shared" ref="F31:H31" si="16">HEX2DEC(RIGHT(TRIM(B31),2))</f>
        <v>176</v>
      </c>
      <c r="G31">
        <f t="shared" si="16"/>
        <v>0</v>
      </c>
      <c r="H31">
        <f t="shared" si="16"/>
        <v>4</v>
      </c>
      <c r="P31" s="4">
        <f>E31</f>
        <v>31</v>
      </c>
      <c r="Q31" s="5">
        <f>_xlfn.BITRSHIFT(_xlfn.BITAND(F31,HEX2DEC("F0")),4)</f>
        <v>11</v>
      </c>
      <c r="R31" s="5">
        <f>_xlfn.BITAND(F31,HEX2DEC("0F"))</f>
        <v>0</v>
      </c>
      <c r="S31" s="10">
        <f>G31/4</f>
        <v>0</v>
      </c>
      <c r="T31" s="13">
        <f>H31/4</f>
        <v>1</v>
      </c>
      <c r="U31" t="str">
        <f>"{"&amp;P31&amp;".0,"&amp;Q31&amp;","&amp;R31&amp;","&amp;S31&amp;","&amp;T31&amp;"},"</f>
        <v>{31.0,11,0,0,1},</v>
      </c>
    </row>
    <row r="32" spans="1:21" x14ac:dyDescent="0.25">
      <c r="A32" t="s">
        <v>3</v>
      </c>
      <c r="B32" t="s">
        <v>60</v>
      </c>
      <c r="C32" t="s">
        <v>1</v>
      </c>
      <c r="D32" t="s">
        <v>15</v>
      </c>
      <c r="E32">
        <f t="shared" ref="E32:E68" si="17">HEX2DEC(RIGHT(TRIM(A32),2))</f>
        <v>31</v>
      </c>
      <c r="F32">
        <f t="shared" ref="F32:F68" si="18">HEX2DEC(RIGHT(TRIM(B32),2))</f>
        <v>196</v>
      </c>
      <c r="G32">
        <f t="shared" ref="G32:G68" si="19">HEX2DEC(RIGHT(TRIM(C32),2))</f>
        <v>0</v>
      </c>
      <c r="H32">
        <f t="shared" ref="H32:H68" si="20">HEX2DEC(RIGHT(TRIM(D32),2))</f>
        <v>16</v>
      </c>
      <c r="J32" t="s">
        <v>133</v>
      </c>
      <c r="K32" t="s">
        <v>134</v>
      </c>
      <c r="L32" t="s">
        <v>107</v>
      </c>
      <c r="M32" t="s">
        <v>108</v>
      </c>
      <c r="P32" s="4">
        <f t="shared" ref="P32:P68" si="21">HEX2DEC(RIGHT(TRIM(A32),2))</f>
        <v>31</v>
      </c>
      <c r="Q32" s="5">
        <f t="shared" ref="Q32:Q68" si="22">_xlfn.BITRSHIFT(_xlfn.BITAND(F32,HEX2DEC("F0")),4)</f>
        <v>12</v>
      </c>
      <c r="R32" s="5">
        <f t="shared" ref="R32:R68" si="23">_xlfn.BITAND(F32,HEX2DEC("0F"))</f>
        <v>4</v>
      </c>
      <c r="S32" s="10">
        <f t="shared" ref="S32:S68" si="24">G32/4</f>
        <v>0</v>
      </c>
      <c r="T32" s="13">
        <f t="shared" ref="T32:T68" si="25">H32/4</f>
        <v>4</v>
      </c>
      <c r="U32" t="str">
        <f t="shared" ref="U32:U68" si="26">"{"&amp;P32&amp;".0,"&amp;Q32&amp;","&amp;R32&amp;","&amp;S32&amp;","&amp;T32&amp;"},"</f>
        <v>{31.0,12,4,0,4},</v>
      </c>
    </row>
    <row r="33" spans="1:21" x14ac:dyDescent="0.25">
      <c r="A33" t="s">
        <v>3</v>
      </c>
      <c r="B33" t="s">
        <v>61</v>
      </c>
      <c r="C33" t="s">
        <v>59</v>
      </c>
      <c r="D33" t="s">
        <v>30</v>
      </c>
      <c r="E33">
        <f t="shared" si="17"/>
        <v>31</v>
      </c>
      <c r="F33">
        <f t="shared" si="18"/>
        <v>163</v>
      </c>
      <c r="G33">
        <f t="shared" si="19"/>
        <v>4</v>
      </c>
      <c r="H33">
        <f t="shared" si="20"/>
        <v>12</v>
      </c>
      <c r="J33" t="s">
        <v>135</v>
      </c>
      <c r="K33" t="s">
        <v>136</v>
      </c>
      <c r="L33" t="s">
        <v>139</v>
      </c>
      <c r="P33" s="4">
        <f t="shared" si="21"/>
        <v>31</v>
      </c>
      <c r="Q33" s="5">
        <f t="shared" si="22"/>
        <v>10</v>
      </c>
      <c r="R33" s="5">
        <f t="shared" si="23"/>
        <v>3</v>
      </c>
      <c r="S33" s="10">
        <f t="shared" si="24"/>
        <v>1</v>
      </c>
      <c r="T33" s="13">
        <f t="shared" si="25"/>
        <v>3</v>
      </c>
      <c r="U33" t="str">
        <f t="shared" si="26"/>
        <v>{31.0,10,3,1,3},</v>
      </c>
    </row>
    <row r="34" spans="1:21" x14ac:dyDescent="0.25">
      <c r="A34" t="s">
        <v>3</v>
      </c>
      <c r="B34" t="s">
        <v>62</v>
      </c>
      <c r="C34" t="s">
        <v>30</v>
      </c>
      <c r="D34" t="s">
        <v>63</v>
      </c>
      <c r="E34">
        <f t="shared" si="17"/>
        <v>31</v>
      </c>
      <c r="F34">
        <f t="shared" si="18"/>
        <v>167</v>
      </c>
      <c r="G34">
        <f t="shared" si="19"/>
        <v>12</v>
      </c>
      <c r="H34">
        <f t="shared" si="20"/>
        <v>32</v>
      </c>
      <c r="J34" t="s">
        <v>137</v>
      </c>
      <c r="K34" t="s">
        <v>138</v>
      </c>
      <c r="L34" t="s">
        <v>139</v>
      </c>
      <c r="P34" s="4">
        <f t="shared" si="21"/>
        <v>31</v>
      </c>
      <c r="Q34" s="5">
        <f t="shared" si="22"/>
        <v>10</v>
      </c>
      <c r="R34" s="5">
        <f t="shared" si="23"/>
        <v>7</v>
      </c>
      <c r="S34" s="10">
        <f t="shared" si="24"/>
        <v>3</v>
      </c>
      <c r="T34" s="13">
        <f t="shared" si="25"/>
        <v>8</v>
      </c>
      <c r="U34" t="str">
        <f t="shared" si="26"/>
        <v>{31.0,10,7,3,8},</v>
      </c>
    </row>
    <row r="35" spans="1:21" x14ac:dyDescent="0.25">
      <c r="A35" t="s">
        <v>3</v>
      </c>
      <c r="B35" t="s">
        <v>64</v>
      </c>
      <c r="C35" t="s">
        <v>15</v>
      </c>
      <c r="D35" t="s">
        <v>65</v>
      </c>
      <c r="E35">
        <f t="shared" si="17"/>
        <v>31</v>
      </c>
      <c r="F35">
        <f t="shared" si="18"/>
        <v>200</v>
      </c>
      <c r="G35">
        <f t="shared" si="19"/>
        <v>16</v>
      </c>
      <c r="H35">
        <f t="shared" si="20"/>
        <v>28</v>
      </c>
      <c r="L35" t="s">
        <v>140</v>
      </c>
      <c r="P35" s="4">
        <f t="shared" si="21"/>
        <v>31</v>
      </c>
      <c r="Q35" s="5">
        <f t="shared" si="22"/>
        <v>12</v>
      </c>
      <c r="R35" s="5">
        <f t="shared" si="23"/>
        <v>8</v>
      </c>
      <c r="S35" s="10">
        <f t="shared" si="24"/>
        <v>4</v>
      </c>
      <c r="T35" s="13">
        <f t="shared" si="25"/>
        <v>7</v>
      </c>
      <c r="U35" t="str">
        <f t="shared" si="26"/>
        <v>{31.0,12,8,4,7},</v>
      </c>
    </row>
    <row r="36" spans="1:21" x14ac:dyDescent="0.25">
      <c r="A36" t="s">
        <v>3</v>
      </c>
      <c r="B36" t="s">
        <v>20</v>
      </c>
      <c r="C36" t="s">
        <v>7</v>
      </c>
      <c r="D36" t="s">
        <v>66</v>
      </c>
      <c r="E36">
        <f t="shared" si="17"/>
        <v>31</v>
      </c>
      <c r="F36">
        <f t="shared" si="18"/>
        <v>152</v>
      </c>
      <c r="G36">
        <f t="shared" si="19"/>
        <v>24</v>
      </c>
      <c r="H36">
        <f t="shared" si="20"/>
        <v>28</v>
      </c>
      <c r="P36" s="4">
        <f t="shared" si="21"/>
        <v>31</v>
      </c>
      <c r="Q36" s="5">
        <f t="shared" si="22"/>
        <v>9</v>
      </c>
      <c r="R36" s="5">
        <f t="shared" si="23"/>
        <v>8</v>
      </c>
      <c r="S36" s="10">
        <f t="shared" si="24"/>
        <v>6</v>
      </c>
      <c r="T36" s="13">
        <f t="shared" si="25"/>
        <v>7</v>
      </c>
      <c r="U36" t="str">
        <f t="shared" si="26"/>
        <v>{31.0,9,8,6,7},</v>
      </c>
    </row>
    <row r="37" spans="1:21" x14ac:dyDescent="0.25">
      <c r="A37" t="s">
        <v>3</v>
      </c>
      <c r="B37" t="s">
        <v>67</v>
      </c>
      <c r="C37" t="s">
        <v>7</v>
      </c>
      <c r="D37" t="s">
        <v>27</v>
      </c>
      <c r="E37">
        <f t="shared" si="17"/>
        <v>31</v>
      </c>
      <c r="F37">
        <f t="shared" si="18"/>
        <v>150</v>
      </c>
      <c r="G37">
        <f t="shared" si="19"/>
        <v>24</v>
      </c>
      <c r="H37">
        <f t="shared" si="20"/>
        <v>36</v>
      </c>
      <c r="P37" s="4">
        <f t="shared" si="21"/>
        <v>31</v>
      </c>
      <c r="Q37" s="5">
        <f t="shared" si="22"/>
        <v>9</v>
      </c>
      <c r="R37" s="5">
        <f t="shared" si="23"/>
        <v>6</v>
      </c>
      <c r="S37" s="10">
        <f t="shared" si="24"/>
        <v>6</v>
      </c>
      <c r="T37" s="13">
        <f t="shared" si="25"/>
        <v>9</v>
      </c>
      <c r="U37" t="str">
        <f t="shared" si="26"/>
        <v>{31.0,9,6,6,9},</v>
      </c>
    </row>
    <row r="38" spans="1:21" x14ac:dyDescent="0.25">
      <c r="A38" t="s">
        <v>3</v>
      </c>
      <c r="B38" t="s">
        <v>68</v>
      </c>
      <c r="C38" t="s">
        <v>69</v>
      </c>
      <c r="D38" t="s">
        <v>70</v>
      </c>
      <c r="E38">
        <f t="shared" si="17"/>
        <v>31</v>
      </c>
      <c r="F38">
        <f t="shared" si="18"/>
        <v>149</v>
      </c>
      <c r="G38">
        <f t="shared" si="19"/>
        <v>20</v>
      </c>
      <c r="H38">
        <f t="shared" si="20"/>
        <v>36</v>
      </c>
      <c r="P38" s="4">
        <f t="shared" si="21"/>
        <v>31</v>
      </c>
      <c r="Q38" s="5">
        <f t="shared" si="22"/>
        <v>9</v>
      </c>
      <c r="R38" s="5">
        <f t="shared" si="23"/>
        <v>5</v>
      </c>
      <c r="S38" s="10">
        <f t="shared" si="24"/>
        <v>5</v>
      </c>
      <c r="T38" s="13">
        <f t="shared" si="25"/>
        <v>9</v>
      </c>
      <c r="U38" t="str">
        <f t="shared" si="26"/>
        <v>{31.0,9,5,5,9},</v>
      </c>
    </row>
    <row r="39" spans="1:21" x14ac:dyDescent="0.25">
      <c r="A39" t="s">
        <v>3</v>
      </c>
      <c r="B39" t="s">
        <v>21</v>
      </c>
      <c r="C39" t="s">
        <v>69</v>
      </c>
      <c r="D39" t="s">
        <v>0</v>
      </c>
      <c r="E39">
        <f t="shared" si="17"/>
        <v>31</v>
      </c>
      <c r="F39">
        <f t="shared" si="18"/>
        <v>151</v>
      </c>
      <c r="G39">
        <f t="shared" si="19"/>
        <v>20</v>
      </c>
      <c r="H39">
        <f t="shared" si="20"/>
        <v>32</v>
      </c>
      <c r="P39" s="4">
        <f t="shared" si="21"/>
        <v>31</v>
      </c>
      <c r="Q39" s="5">
        <f t="shared" si="22"/>
        <v>9</v>
      </c>
      <c r="R39" s="5">
        <f t="shared" si="23"/>
        <v>7</v>
      </c>
      <c r="S39" s="10">
        <f t="shared" si="24"/>
        <v>5</v>
      </c>
      <c r="T39" s="13">
        <f t="shared" si="25"/>
        <v>8</v>
      </c>
      <c r="U39" t="str">
        <f t="shared" si="26"/>
        <v>{31.0,9,7,5,8},</v>
      </c>
    </row>
    <row r="40" spans="1:21" x14ac:dyDescent="0.25">
      <c r="A40" t="s">
        <v>3</v>
      </c>
      <c r="B40" t="s">
        <v>71</v>
      </c>
      <c r="C40" t="s">
        <v>10</v>
      </c>
      <c r="D40" t="s">
        <v>72</v>
      </c>
      <c r="E40">
        <f t="shared" si="17"/>
        <v>31</v>
      </c>
      <c r="F40">
        <f t="shared" si="18"/>
        <v>81</v>
      </c>
      <c r="G40">
        <f t="shared" si="19"/>
        <v>8</v>
      </c>
      <c r="H40">
        <f t="shared" si="20"/>
        <v>20</v>
      </c>
      <c r="P40" s="4">
        <f t="shared" si="21"/>
        <v>31</v>
      </c>
      <c r="Q40" s="5">
        <f t="shared" si="22"/>
        <v>5</v>
      </c>
      <c r="R40" s="5">
        <f t="shared" si="23"/>
        <v>1</v>
      </c>
      <c r="S40" s="10">
        <f t="shared" si="24"/>
        <v>2</v>
      </c>
      <c r="T40" s="13">
        <f t="shared" si="25"/>
        <v>5</v>
      </c>
      <c r="U40" t="str">
        <f t="shared" si="26"/>
        <v>{31.0,5,1,2,5},</v>
      </c>
    </row>
    <row r="41" spans="1:21" x14ac:dyDescent="0.25">
      <c r="A41" t="s">
        <v>3</v>
      </c>
      <c r="B41" t="s">
        <v>73</v>
      </c>
      <c r="C41" t="s">
        <v>10</v>
      </c>
      <c r="D41" t="s">
        <v>7</v>
      </c>
      <c r="E41">
        <f t="shared" si="17"/>
        <v>31</v>
      </c>
      <c r="F41">
        <f t="shared" si="18"/>
        <v>98</v>
      </c>
      <c r="G41">
        <f t="shared" si="19"/>
        <v>8</v>
      </c>
      <c r="H41">
        <f t="shared" si="20"/>
        <v>24</v>
      </c>
      <c r="P41" s="4">
        <f t="shared" si="21"/>
        <v>31</v>
      </c>
      <c r="Q41" s="5">
        <f t="shared" si="22"/>
        <v>6</v>
      </c>
      <c r="R41" s="5">
        <f t="shared" si="23"/>
        <v>2</v>
      </c>
      <c r="S41" s="10">
        <f t="shared" si="24"/>
        <v>2</v>
      </c>
      <c r="T41" s="13">
        <f t="shared" si="25"/>
        <v>6</v>
      </c>
      <c r="U41" t="str">
        <f t="shared" si="26"/>
        <v>{31.0,6,2,2,6},</v>
      </c>
    </row>
    <row r="42" spans="1:21" x14ac:dyDescent="0.25">
      <c r="A42" t="s">
        <v>3</v>
      </c>
      <c r="B42" t="s">
        <v>11</v>
      </c>
      <c r="C42" t="s">
        <v>30</v>
      </c>
      <c r="D42" t="s">
        <v>72</v>
      </c>
      <c r="E42">
        <f t="shared" si="17"/>
        <v>31</v>
      </c>
      <c r="F42">
        <f t="shared" si="18"/>
        <v>115</v>
      </c>
      <c r="G42">
        <f t="shared" si="19"/>
        <v>12</v>
      </c>
      <c r="H42">
        <f t="shared" si="20"/>
        <v>20</v>
      </c>
      <c r="P42" s="4">
        <f t="shared" si="21"/>
        <v>31</v>
      </c>
      <c r="Q42" s="5">
        <f t="shared" si="22"/>
        <v>7</v>
      </c>
      <c r="R42" s="5">
        <f t="shared" si="23"/>
        <v>3</v>
      </c>
      <c r="S42" s="10">
        <f t="shared" si="24"/>
        <v>3</v>
      </c>
      <c r="T42" s="13">
        <f t="shared" si="25"/>
        <v>5</v>
      </c>
      <c r="U42" t="str">
        <f t="shared" si="26"/>
        <v>{31.0,7,3,3,5},</v>
      </c>
    </row>
    <row r="43" spans="1:21" x14ac:dyDescent="0.25">
      <c r="A43" t="s">
        <v>3</v>
      </c>
      <c r="B43" t="s">
        <v>13</v>
      </c>
      <c r="C43" t="s">
        <v>15</v>
      </c>
      <c r="D43" t="s">
        <v>7</v>
      </c>
      <c r="E43">
        <f t="shared" si="17"/>
        <v>31</v>
      </c>
      <c r="F43">
        <f t="shared" si="18"/>
        <v>132</v>
      </c>
      <c r="G43">
        <f t="shared" si="19"/>
        <v>16</v>
      </c>
      <c r="H43">
        <f t="shared" si="20"/>
        <v>24</v>
      </c>
      <c r="P43" s="4">
        <f t="shared" si="21"/>
        <v>31</v>
      </c>
      <c r="Q43" s="5">
        <f t="shared" si="22"/>
        <v>8</v>
      </c>
      <c r="R43" s="5">
        <f t="shared" si="23"/>
        <v>4</v>
      </c>
      <c r="S43" s="10">
        <f t="shared" si="24"/>
        <v>4</v>
      </c>
      <c r="T43" s="13">
        <f t="shared" si="25"/>
        <v>6</v>
      </c>
      <c r="U43" t="str">
        <f t="shared" si="26"/>
        <v>{31.0,8,4,4,6},</v>
      </c>
    </row>
    <row r="44" spans="1:21" x14ac:dyDescent="0.25">
      <c r="A44" t="s">
        <v>3</v>
      </c>
      <c r="B44" t="s">
        <v>15</v>
      </c>
      <c r="C44" t="s">
        <v>59</v>
      </c>
      <c r="D44" t="s">
        <v>74</v>
      </c>
      <c r="E44">
        <f t="shared" si="17"/>
        <v>31</v>
      </c>
      <c r="F44">
        <f t="shared" si="18"/>
        <v>16</v>
      </c>
      <c r="G44">
        <f t="shared" si="19"/>
        <v>4</v>
      </c>
      <c r="H44">
        <f t="shared" si="20"/>
        <v>8</v>
      </c>
      <c r="P44" s="4">
        <f t="shared" si="21"/>
        <v>31</v>
      </c>
      <c r="Q44" s="5">
        <f t="shared" si="22"/>
        <v>1</v>
      </c>
      <c r="R44" s="5">
        <f t="shared" si="23"/>
        <v>0</v>
      </c>
      <c r="S44" s="10">
        <f t="shared" si="24"/>
        <v>1</v>
      </c>
      <c r="T44" s="13">
        <f t="shared" si="25"/>
        <v>2</v>
      </c>
      <c r="U44" t="str">
        <f t="shared" si="26"/>
        <v>{31.0,1,0,1,2},</v>
      </c>
    </row>
    <row r="45" spans="1:21" x14ac:dyDescent="0.25">
      <c r="A45" t="s">
        <v>3</v>
      </c>
      <c r="B45" t="s">
        <v>0</v>
      </c>
      <c r="C45" t="s">
        <v>1</v>
      </c>
      <c r="D45" t="s">
        <v>10</v>
      </c>
      <c r="E45">
        <f t="shared" si="17"/>
        <v>31</v>
      </c>
      <c r="F45">
        <f t="shared" si="18"/>
        <v>32</v>
      </c>
      <c r="G45">
        <f t="shared" si="19"/>
        <v>0</v>
      </c>
      <c r="H45">
        <f t="shared" si="20"/>
        <v>8</v>
      </c>
      <c r="P45" s="4">
        <f t="shared" si="21"/>
        <v>31</v>
      </c>
      <c r="Q45" s="5">
        <f t="shared" si="22"/>
        <v>2</v>
      </c>
      <c r="R45" s="5">
        <f t="shared" si="23"/>
        <v>0</v>
      </c>
      <c r="S45" s="10">
        <f t="shared" si="24"/>
        <v>0</v>
      </c>
      <c r="T45" s="13">
        <f t="shared" si="25"/>
        <v>2</v>
      </c>
      <c r="U45" t="str">
        <f t="shared" si="26"/>
        <v>{31.0,2,0,0,2},</v>
      </c>
    </row>
    <row r="46" spans="1:21" x14ac:dyDescent="0.25">
      <c r="A46" t="s">
        <v>3</v>
      </c>
      <c r="B46" t="s">
        <v>24</v>
      </c>
      <c r="C46" t="s">
        <v>0</v>
      </c>
      <c r="D46" t="s">
        <v>75</v>
      </c>
      <c r="E46">
        <f t="shared" si="17"/>
        <v>31</v>
      </c>
      <c r="F46">
        <f t="shared" si="18"/>
        <v>169</v>
      </c>
      <c r="G46">
        <f t="shared" si="19"/>
        <v>32</v>
      </c>
      <c r="H46">
        <f t="shared" si="20"/>
        <v>40</v>
      </c>
      <c r="P46" s="4">
        <f t="shared" si="21"/>
        <v>31</v>
      </c>
      <c r="Q46" s="5">
        <f t="shared" si="22"/>
        <v>10</v>
      </c>
      <c r="R46" s="5">
        <f t="shared" si="23"/>
        <v>9</v>
      </c>
      <c r="S46" s="10">
        <f t="shared" si="24"/>
        <v>8</v>
      </c>
      <c r="T46" s="13">
        <f t="shared" si="25"/>
        <v>10</v>
      </c>
      <c r="U46" t="str">
        <f t="shared" si="26"/>
        <v>{31.0,10,9,8,10},</v>
      </c>
    </row>
    <row r="47" spans="1:21" x14ac:dyDescent="0.25">
      <c r="A47" t="s">
        <v>3</v>
      </c>
      <c r="B47" t="s">
        <v>26</v>
      </c>
      <c r="C47" t="s">
        <v>16</v>
      </c>
      <c r="D47" t="s">
        <v>76</v>
      </c>
      <c r="E47">
        <f t="shared" si="17"/>
        <v>31</v>
      </c>
      <c r="F47">
        <f t="shared" si="18"/>
        <v>185</v>
      </c>
      <c r="G47">
        <f t="shared" si="19"/>
        <v>40</v>
      </c>
      <c r="H47">
        <f t="shared" si="20"/>
        <v>44</v>
      </c>
      <c r="P47" s="4">
        <f t="shared" si="21"/>
        <v>31</v>
      </c>
      <c r="Q47" s="5">
        <f t="shared" si="22"/>
        <v>11</v>
      </c>
      <c r="R47" s="5">
        <f t="shared" si="23"/>
        <v>9</v>
      </c>
      <c r="S47" s="10">
        <f t="shared" si="24"/>
        <v>10</v>
      </c>
      <c r="T47" s="13">
        <f t="shared" si="25"/>
        <v>11</v>
      </c>
      <c r="U47" t="str">
        <f t="shared" si="26"/>
        <v>{31.0,11,9,10,11},</v>
      </c>
    </row>
    <row r="48" spans="1:21" x14ac:dyDescent="0.25">
      <c r="A48" t="s">
        <v>3</v>
      </c>
      <c r="B48" t="s">
        <v>77</v>
      </c>
      <c r="C48" t="s">
        <v>65</v>
      </c>
      <c r="D48" t="s">
        <v>78</v>
      </c>
      <c r="E48">
        <f t="shared" si="17"/>
        <v>31</v>
      </c>
      <c r="F48">
        <f t="shared" si="18"/>
        <v>201</v>
      </c>
      <c r="G48">
        <f t="shared" si="19"/>
        <v>28</v>
      </c>
      <c r="H48">
        <f t="shared" si="20"/>
        <v>44</v>
      </c>
      <c r="P48" s="4">
        <f t="shared" si="21"/>
        <v>31</v>
      </c>
      <c r="Q48" s="5">
        <f t="shared" si="22"/>
        <v>12</v>
      </c>
      <c r="R48" s="5">
        <f t="shared" si="23"/>
        <v>9</v>
      </c>
      <c r="S48" s="10">
        <f t="shared" si="24"/>
        <v>7</v>
      </c>
      <c r="T48" s="13">
        <f t="shared" si="25"/>
        <v>11</v>
      </c>
      <c r="U48" t="str">
        <f t="shared" si="26"/>
        <v>{31.0,12,9,7,11},</v>
      </c>
    </row>
    <row r="49" spans="1:21" x14ac:dyDescent="0.25">
      <c r="A49" t="s">
        <v>3</v>
      </c>
      <c r="B49" t="s">
        <v>79</v>
      </c>
      <c r="C49" t="s">
        <v>59</v>
      </c>
      <c r="D49" t="s">
        <v>16</v>
      </c>
      <c r="E49">
        <f t="shared" si="17"/>
        <v>31</v>
      </c>
      <c r="F49">
        <f t="shared" si="18"/>
        <v>186</v>
      </c>
      <c r="G49">
        <f t="shared" si="19"/>
        <v>4</v>
      </c>
      <c r="H49">
        <f t="shared" si="20"/>
        <v>40</v>
      </c>
      <c r="P49" s="4">
        <f t="shared" si="21"/>
        <v>31</v>
      </c>
      <c r="Q49" s="5">
        <f t="shared" si="22"/>
        <v>11</v>
      </c>
      <c r="R49" s="5">
        <f t="shared" si="23"/>
        <v>10</v>
      </c>
      <c r="S49" s="10">
        <f t="shared" si="24"/>
        <v>1</v>
      </c>
      <c r="T49" s="13">
        <f t="shared" si="25"/>
        <v>10</v>
      </c>
      <c r="U49" t="str">
        <f t="shared" si="26"/>
        <v>{31.0,11,10,1,10},</v>
      </c>
    </row>
    <row r="50" spans="1:21" x14ac:dyDescent="0.25">
      <c r="A50" t="s">
        <v>3</v>
      </c>
      <c r="B50" t="s">
        <v>80</v>
      </c>
      <c r="C50" t="s">
        <v>1</v>
      </c>
      <c r="D50" t="s">
        <v>78</v>
      </c>
      <c r="E50">
        <f t="shared" si="17"/>
        <v>31</v>
      </c>
      <c r="F50">
        <f t="shared" si="18"/>
        <v>203</v>
      </c>
      <c r="G50">
        <f t="shared" si="19"/>
        <v>0</v>
      </c>
      <c r="H50">
        <f t="shared" si="20"/>
        <v>44</v>
      </c>
      <c r="P50" s="4">
        <f t="shared" si="21"/>
        <v>31</v>
      </c>
      <c r="Q50" s="5">
        <f t="shared" si="22"/>
        <v>12</v>
      </c>
      <c r="R50" s="5">
        <f t="shared" si="23"/>
        <v>11</v>
      </c>
      <c r="S50" s="10">
        <f t="shared" si="24"/>
        <v>0</v>
      </c>
      <c r="T50" s="13">
        <f t="shared" si="25"/>
        <v>11</v>
      </c>
      <c r="U50" t="str">
        <f t="shared" si="26"/>
        <v>{31.0,12,11,0,11},</v>
      </c>
    </row>
    <row r="51" spans="1:21" x14ac:dyDescent="0.25">
      <c r="A51" t="s">
        <v>81</v>
      </c>
      <c r="B51" t="s">
        <v>82</v>
      </c>
      <c r="C51" t="s">
        <v>59</v>
      </c>
      <c r="D51" t="s">
        <v>69</v>
      </c>
      <c r="E51">
        <f t="shared" si="17"/>
        <v>29</v>
      </c>
      <c r="F51">
        <f t="shared" si="18"/>
        <v>49</v>
      </c>
      <c r="G51">
        <f t="shared" si="19"/>
        <v>4</v>
      </c>
      <c r="H51">
        <f t="shared" si="20"/>
        <v>20</v>
      </c>
      <c r="P51" s="4">
        <f t="shared" si="21"/>
        <v>29</v>
      </c>
      <c r="Q51" s="5">
        <f t="shared" si="22"/>
        <v>3</v>
      </c>
      <c r="R51" s="5">
        <f t="shared" si="23"/>
        <v>1</v>
      </c>
      <c r="S51" s="10">
        <f t="shared" si="24"/>
        <v>1</v>
      </c>
      <c r="T51" s="13">
        <f t="shared" si="25"/>
        <v>5</v>
      </c>
      <c r="U51" t="str">
        <f t="shared" si="26"/>
        <v>{29.0,3,1,1,5},</v>
      </c>
    </row>
    <row r="52" spans="1:21" x14ac:dyDescent="0.25">
      <c r="A52" t="s">
        <v>81</v>
      </c>
      <c r="B52" t="s">
        <v>83</v>
      </c>
      <c r="C52" t="s">
        <v>1</v>
      </c>
      <c r="D52" t="s">
        <v>84</v>
      </c>
      <c r="E52">
        <f t="shared" si="17"/>
        <v>29</v>
      </c>
      <c r="F52">
        <f t="shared" si="18"/>
        <v>66</v>
      </c>
      <c r="G52">
        <f t="shared" si="19"/>
        <v>0</v>
      </c>
      <c r="H52">
        <f t="shared" si="20"/>
        <v>24</v>
      </c>
      <c r="P52" s="4">
        <f t="shared" si="21"/>
        <v>29</v>
      </c>
      <c r="Q52" s="5">
        <f t="shared" si="22"/>
        <v>4</v>
      </c>
      <c r="R52" s="5">
        <f t="shared" si="23"/>
        <v>2</v>
      </c>
      <c r="S52" s="10">
        <f t="shared" si="24"/>
        <v>0</v>
      </c>
      <c r="T52" s="13">
        <f t="shared" si="25"/>
        <v>6</v>
      </c>
      <c r="U52" t="str">
        <f t="shared" si="26"/>
        <v>{29.0,4,2,0,6},</v>
      </c>
    </row>
    <row r="53" spans="1:21" x14ac:dyDescent="0.25">
      <c r="A53" t="s">
        <v>34</v>
      </c>
      <c r="B53" t="s">
        <v>35</v>
      </c>
      <c r="C53" t="s">
        <v>37</v>
      </c>
      <c r="D53" t="s">
        <v>85</v>
      </c>
      <c r="E53">
        <f t="shared" si="17"/>
        <v>6</v>
      </c>
      <c r="F53">
        <f t="shared" si="18"/>
        <v>176</v>
      </c>
      <c r="G53">
        <f t="shared" si="19"/>
        <v>80</v>
      </c>
      <c r="H53">
        <f t="shared" si="20"/>
        <v>84</v>
      </c>
      <c r="P53" s="4">
        <f t="shared" si="21"/>
        <v>6</v>
      </c>
      <c r="Q53" s="5">
        <f t="shared" si="22"/>
        <v>11</v>
      </c>
      <c r="R53" s="5">
        <f t="shared" si="23"/>
        <v>0</v>
      </c>
      <c r="S53" s="10">
        <f t="shared" si="24"/>
        <v>20</v>
      </c>
      <c r="T53" s="13">
        <f t="shared" si="25"/>
        <v>21</v>
      </c>
      <c r="U53" t="str">
        <f t="shared" si="26"/>
        <v>{6.0,11,0,20,21},</v>
      </c>
    </row>
    <row r="54" spans="1:21" x14ac:dyDescent="0.25">
      <c r="A54" t="s">
        <v>69</v>
      </c>
      <c r="B54" t="s">
        <v>29</v>
      </c>
      <c r="C54" t="s">
        <v>86</v>
      </c>
      <c r="D54" t="s">
        <v>87</v>
      </c>
      <c r="E54">
        <f t="shared" si="17"/>
        <v>20</v>
      </c>
      <c r="F54">
        <f t="shared" si="18"/>
        <v>153</v>
      </c>
      <c r="G54">
        <f t="shared" si="19"/>
        <v>48</v>
      </c>
      <c r="H54">
        <f t="shared" si="20"/>
        <v>52</v>
      </c>
      <c r="P54" s="4">
        <f t="shared" si="21"/>
        <v>20</v>
      </c>
      <c r="Q54" s="5">
        <f t="shared" si="22"/>
        <v>9</v>
      </c>
      <c r="R54" s="5">
        <f t="shared" si="23"/>
        <v>9</v>
      </c>
      <c r="S54" s="10">
        <f t="shared" si="24"/>
        <v>12</v>
      </c>
      <c r="T54" s="13">
        <f t="shared" si="25"/>
        <v>13</v>
      </c>
      <c r="U54" t="str">
        <f t="shared" si="26"/>
        <v>{20.0,9,9,12,13},</v>
      </c>
    </row>
    <row r="55" spans="1:21" x14ac:dyDescent="0.25">
      <c r="A55" t="s">
        <v>69</v>
      </c>
      <c r="B55" t="s">
        <v>29</v>
      </c>
      <c r="C55" t="s">
        <v>88</v>
      </c>
      <c r="D55" t="s">
        <v>2</v>
      </c>
      <c r="E55">
        <f t="shared" si="17"/>
        <v>20</v>
      </c>
      <c r="F55">
        <f t="shared" si="18"/>
        <v>153</v>
      </c>
      <c r="G55">
        <f t="shared" si="19"/>
        <v>72</v>
      </c>
      <c r="H55">
        <f t="shared" si="20"/>
        <v>76</v>
      </c>
      <c r="P55" s="4">
        <f t="shared" si="21"/>
        <v>20</v>
      </c>
      <c r="Q55" s="5">
        <f t="shared" si="22"/>
        <v>9</v>
      </c>
      <c r="R55" s="5">
        <f t="shared" si="23"/>
        <v>9</v>
      </c>
      <c r="S55" s="10">
        <f t="shared" si="24"/>
        <v>18</v>
      </c>
      <c r="T55" s="13">
        <f t="shared" si="25"/>
        <v>19</v>
      </c>
      <c r="U55" t="str">
        <f t="shared" si="26"/>
        <v>{20.0,9,9,18,19},</v>
      </c>
    </row>
    <row r="56" spans="1:21" x14ac:dyDescent="0.25">
      <c r="A56" t="s">
        <v>69</v>
      </c>
      <c r="B56" t="s">
        <v>29</v>
      </c>
      <c r="C56" t="s">
        <v>89</v>
      </c>
      <c r="D56" t="s">
        <v>90</v>
      </c>
      <c r="E56">
        <f t="shared" si="17"/>
        <v>20</v>
      </c>
      <c r="F56">
        <f t="shared" si="18"/>
        <v>153</v>
      </c>
      <c r="G56">
        <f t="shared" si="19"/>
        <v>56</v>
      </c>
      <c r="H56">
        <f t="shared" si="20"/>
        <v>60</v>
      </c>
      <c r="P56" s="4">
        <f t="shared" si="21"/>
        <v>20</v>
      </c>
      <c r="Q56" s="5">
        <f t="shared" si="22"/>
        <v>9</v>
      </c>
      <c r="R56" s="5">
        <f t="shared" si="23"/>
        <v>9</v>
      </c>
      <c r="S56" s="10">
        <f t="shared" si="24"/>
        <v>14</v>
      </c>
      <c r="T56" s="13">
        <f t="shared" si="25"/>
        <v>15</v>
      </c>
      <c r="U56" t="str">
        <f t="shared" si="26"/>
        <v>{20.0,9,9,14,15},</v>
      </c>
    </row>
    <row r="57" spans="1:21" x14ac:dyDescent="0.25">
      <c r="A57" t="s">
        <v>69</v>
      </c>
      <c r="B57" t="s">
        <v>29</v>
      </c>
      <c r="C57" t="s">
        <v>91</v>
      </c>
      <c r="D57" t="s">
        <v>92</v>
      </c>
      <c r="E57">
        <f t="shared" si="17"/>
        <v>20</v>
      </c>
      <c r="F57">
        <f t="shared" si="18"/>
        <v>153</v>
      </c>
      <c r="G57">
        <f t="shared" si="19"/>
        <v>64</v>
      </c>
      <c r="H57">
        <f t="shared" si="20"/>
        <v>68</v>
      </c>
      <c r="P57" s="4">
        <f t="shared" si="21"/>
        <v>20</v>
      </c>
      <c r="Q57" s="5">
        <f t="shared" si="22"/>
        <v>9</v>
      </c>
      <c r="R57" s="5">
        <f t="shared" si="23"/>
        <v>9</v>
      </c>
      <c r="S57" s="10">
        <f t="shared" si="24"/>
        <v>16</v>
      </c>
      <c r="T57" s="13">
        <f t="shared" si="25"/>
        <v>17</v>
      </c>
      <c r="U57" t="str">
        <f t="shared" si="26"/>
        <v>{20.0,9,9,16,17},</v>
      </c>
    </row>
    <row r="58" spans="1:21" x14ac:dyDescent="0.25">
      <c r="A58" t="s">
        <v>93</v>
      </c>
      <c r="B58" t="s">
        <v>29</v>
      </c>
      <c r="C58" t="s">
        <v>94</v>
      </c>
      <c r="D58" t="s">
        <v>95</v>
      </c>
      <c r="E58">
        <f t="shared" si="17"/>
        <v>19</v>
      </c>
      <c r="F58">
        <f t="shared" si="18"/>
        <v>153</v>
      </c>
      <c r="G58">
        <f t="shared" si="19"/>
        <v>60</v>
      </c>
      <c r="H58">
        <f t="shared" si="20"/>
        <v>64</v>
      </c>
      <c r="P58" s="4">
        <f t="shared" si="21"/>
        <v>19</v>
      </c>
      <c r="Q58" s="5">
        <f t="shared" si="22"/>
        <v>9</v>
      </c>
      <c r="R58" s="5">
        <f t="shared" si="23"/>
        <v>9</v>
      </c>
      <c r="S58" s="10">
        <f t="shared" si="24"/>
        <v>15</v>
      </c>
      <c r="T58" s="13">
        <f t="shared" si="25"/>
        <v>16</v>
      </c>
      <c r="U58" t="str">
        <f t="shared" si="26"/>
        <v>{19.0,9,9,15,16},</v>
      </c>
    </row>
    <row r="59" spans="1:21" x14ac:dyDescent="0.25">
      <c r="A59" t="s">
        <v>96</v>
      </c>
      <c r="B59" t="s">
        <v>29</v>
      </c>
      <c r="C59" t="s">
        <v>89</v>
      </c>
      <c r="D59" t="s">
        <v>92</v>
      </c>
      <c r="E59">
        <f t="shared" si="17"/>
        <v>17</v>
      </c>
      <c r="F59">
        <f t="shared" si="18"/>
        <v>153</v>
      </c>
      <c r="G59">
        <f t="shared" si="19"/>
        <v>56</v>
      </c>
      <c r="H59">
        <f t="shared" si="20"/>
        <v>68</v>
      </c>
      <c r="P59" s="4">
        <f t="shared" si="21"/>
        <v>17</v>
      </c>
      <c r="Q59" s="5">
        <f t="shared" si="22"/>
        <v>9</v>
      </c>
      <c r="R59" s="5">
        <f t="shared" si="23"/>
        <v>9</v>
      </c>
      <c r="S59" s="10">
        <f t="shared" si="24"/>
        <v>14</v>
      </c>
      <c r="T59" s="13">
        <f t="shared" si="25"/>
        <v>17</v>
      </c>
      <c r="U59" t="str">
        <f t="shared" si="26"/>
        <v>{17.0,9,9,14,17},</v>
      </c>
    </row>
    <row r="60" spans="1:21" x14ac:dyDescent="0.25">
      <c r="A60" t="s">
        <v>93</v>
      </c>
      <c r="B60" t="s">
        <v>29</v>
      </c>
      <c r="C60" t="s">
        <v>31</v>
      </c>
      <c r="D60" t="s">
        <v>97</v>
      </c>
      <c r="E60">
        <f t="shared" si="17"/>
        <v>19</v>
      </c>
      <c r="F60">
        <f t="shared" si="18"/>
        <v>153</v>
      </c>
      <c r="G60">
        <f t="shared" si="19"/>
        <v>52</v>
      </c>
      <c r="H60">
        <f t="shared" si="20"/>
        <v>72</v>
      </c>
      <c r="P60" s="4">
        <f t="shared" si="21"/>
        <v>19</v>
      </c>
      <c r="Q60" s="5">
        <f t="shared" si="22"/>
        <v>9</v>
      </c>
      <c r="R60" s="5">
        <f t="shared" si="23"/>
        <v>9</v>
      </c>
      <c r="S60" s="10">
        <f t="shared" si="24"/>
        <v>13</v>
      </c>
      <c r="T60" s="13">
        <f t="shared" si="25"/>
        <v>18</v>
      </c>
      <c r="U60" t="str">
        <f t="shared" si="26"/>
        <v>{19.0,9,9,13,18},</v>
      </c>
    </row>
    <row r="61" spans="1:21" x14ac:dyDescent="0.25">
      <c r="A61" t="s">
        <v>93</v>
      </c>
      <c r="B61" t="s">
        <v>29</v>
      </c>
      <c r="C61" t="s">
        <v>86</v>
      </c>
      <c r="D61" t="s">
        <v>2</v>
      </c>
      <c r="E61">
        <f t="shared" si="17"/>
        <v>19</v>
      </c>
      <c r="F61">
        <f t="shared" si="18"/>
        <v>153</v>
      </c>
      <c r="G61">
        <f t="shared" si="19"/>
        <v>48</v>
      </c>
      <c r="H61">
        <f t="shared" si="20"/>
        <v>76</v>
      </c>
      <c r="P61" s="4">
        <f t="shared" si="21"/>
        <v>19</v>
      </c>
      <c r="Q61" s="5">
        <f t="shared" si="22"/>
        <v>9</v>
      </c>
      <c r="R61" s="5">
        <f t="shared" si="23"/>
        <v>9</v>
      </c>
      <c r="S61" s="10">
        <f t="shared" si="24"/>
        <v>12</v>
      </c>
      <c r="T61" s="13">
        <f t="shared" si="25"/>
        <v>19</v>
      </c>
      <c r="U61" t="str">
        <f t="shared" si="26"/>
        <v>{19.0,9,9,12,19},</v>
      </c>
    </row>
    <row r="62" spans="1:21" x14ac:dyDescent="0.25">
      <c r="A62" t="s">
        <v>98</v>
      </c>
      <c r="B62" t="s">
        <v>22</v>
      </c>
      <c r="C62" t="s">
        <v>10</v>
      </c>
      <c r="D62" t="s">
        <v>70</v>
      </c>
      <c r="E62">
        <f t="shared" si="17"/>
        <v>30</v>
      </c>
      <c r="F62">
        <f t="shared" si="18"/>
        <v>101</v>
      </c>
      <c r="G62">
        <f t="shared" si="19"/>
        <v>8</v>
      </c>
      <c r="H62">
        <f t="shared" si="20"/>
        <v>36</v>
      </c>
      <c r="P62" s="4">
        <f t="shared" si="21"/>
        <v>30</v>
      </c>
      <c r="Q62" s="5">
        <f t="shared" si="22"/>
        <v>6</v>
      </c>
      <c r="R62" s="5">
        <f t="shared" si="23"/>
        <v>5</v>
      </c>
      <c r="S62" s="10">
        <f t="shared" si="24"/>
        <v>2</v>
      </c>
      <c r="T62" s="13">
        <f t="shared" si="25"/>
        <v>9</v>
      </c>
      <c r="U62" t="str">
        <f t="shared" si="26"/>
        <v>{30.0,6,5,2,9},</v>
      </c>
    </row>
    <row r="63" spans="1:21" x14ac:dyDescent="0.25">
      <c r="A63" t="s">
        <v>34</v>
      </c>
      <c r="B63" t="s">
        <v>29</v>
      </c>
      <c r="C63" t="s">
        <v>14</v>
      </c>
      <c r="D63" t="s">
        <v>99</v>
      </c>
      <c r="E63">
        <f t="shared" si="17"/>
        <v>6</v>
      </c>
      <c r="F63">
        <f t="shared" si="18"/>
        <v>153</v>
      </c>
      <c r="G63">
        <f t="shared" si="19"/>
        <v>88</v>
      </c>
      <c r="H63">
        <f t="shared" si="20"/>
        <v>96</v>
      </c>
      <c r="P63" s="4">
        <f t="shared" si="21"/>
        <v>6</v>
      </c>
      <c r="Q63" s="5">
        <f t="shared" si="22"/>
        <v>9</v>
      </c>
      <c r="R63" s="5">
        <f t="shared" si="23"/>
        <v>9</v>
      </c>
      <c r="S63" s="10">
        <f t="shared" si="24"/>
        <v>22</v>
      </c>
      <c r="T63" s="13">
        <f t="shared" si="25"/>
        <v>24</v>
      </c>
      <c r="U63" t="str">
        <f t="shared" si="26"/>
        <v>{6.0,9,9,22,24},</v>
      </c>
    </row>
    <row r="64" spans="1:21" x14ac:dyDescent="0.25">
      <c r="A64" t="s">
        <v>34</v>
      </c>
      <c r="B64" t="s">
        <v>29</v>
      </c>
      <c r="C64" t="s">
        <v>100</v>
      </c>
      <c r="D64" t="s">
        <v>101</v>
      </c>
      <c r="E64">
        <f t="shared" si="17"/>
        <v>6</v>
      </c>
      <c r="F64">
        <f t="shared" si="18"/>
        <v>153</v>
      </c>
      <c r="G64">
        <f t="shared" si="19"/>
        <v>92</v>
      </c>
      <c r="H64">
        <f t="shared" si="20"/>
        <v>96</v>
      </c>
      <c r="P64" s="4">
        <f t="shared" si="21"/>
        <v>6</v>
      </c>
      <c r="Q64" s="5">
        <f t="shared" si="22"/>
        <v>9</v>
      </c>
      <c r="R64" s="5">
        <f t="shared" si="23"/>
        <v>9</v>
      </c>
      <c r="S64" s="10">
        <f t="shared" si="24"/>
        <v>23</v>
      </c>
      <c r="T64" s="13">
        <f t="shared" si="25"/>
        <v>24</v>
      </c>
      <c r="U64" t="str">
        <f t="shared" si="26"/>
        <v>{6.0,9,9,23,24},</v>
      </c>
    </row>
    <row r="65" spans="1:21" x14ac:dyDescent="0.25">
      <c r="A65" t="s">
        <v>10</v>
      </c>
      <c r="B65" t="s">
        <v>29</v>
      </c>
      <c r="C65" t="s">
        <v>14</v>
      </c>
      <c r="D65" t="s">
        <v>100</v>
      </c>
      <c r="E65">
        <f t="shared" si="17"/>
        <v>8</v>
      </c>
      <c r="F65">
        <f t="shared" si="18"/>
        <v>153</v>
      </c>
      <c r="G65">
        <f t="shared" si="19"/>
        <v>88</v>
      </c>
      <c r="H65">
        <f t="shared" si="20"/>
        <v>92</v>
      </c>
      <c r="P65" s="4">
        <f t="shared" si="21"/>
        <v>8</v>
      </c>
      <c r="Q65" s="5">
        <f t="shared" si="22"/>
        <v>9</v>
      </c>
      <c r="R65" s="5">
        <f t="shared" si="23"/>
        <v>9</v>
      </c>
      <c r="S65" s="10">
        <f t="shared" si="24"/>
        <v>22</v>
      </c>
      <c r="T65" s="13">
        <f t="shared" si="25"/>
        <v>23</v>
      </c>
      <c r="U65" t="str">
        <f t="shared" si="26"/>
        <v>{8.0,9,9,22,23},</v>
      </c>
    </row>
    <row r="66" spans="1:21" x14ac:dyDescent="0.25">
      <c r="A66" t="s">
        <v>34</v>
      </c>
      <c r="B66" t="s">
        <v>29</v>
      </c>
      <c r="C66" t="s">
        <v>102</v>
      </c>
      <c r="D66" t="s">
        <v>103</v>
      </c>
      <c r="E66">
        <f t="shared" si="17"/>
        <v>6</v>
      </c>
      <c r="F66">
        <f t="shared" si="18"/>
        <v>153</v>
      </c>
      <c r="G66">
        <f t="shared" si="19"/>
        <v>100</v>
      </c>
      <c r="H66">
        <f t="shared" si="20"/>
        <v>104</v>
      </c>
      <c r="P66" s="4">
        <f t="shared" si="21"/>
        <v>6</v>
      </c>
      <c r="Q66" s="5">
        <f t="shared" si="22"/>
        <v>9</v>
      </c>
      <c r="R66" s="5">
        <f t="shared" si="23"/>
        <v>9</v>
      </c>
      <c r="S66" s="10">
        <f t="shared" si="24"/>
        <v>25</v>
      </c>
      <c r="T66" s="13">
        <f t="shared" si="25"/>
        <v>26</v>
      </c>
      <c r="U66" t="str">
        <f t="shared" si="26"/>
        <v>{6.0,9,9,25,26},</v>
      </c>
    </row>
    <row r="67" spans="1:21" x14ac:dyDescent="0.25">
      <c r="A67" t="s">
        <v>34</v>
      </c>
      <c r="B67" t="s">
        <v>29</v>
      </c>
      <c r="C67" t="s">
        <v>42</v>
      </c>
      <c r="D67" t="s">
        <v>104</v>
      </c>
      <c r="E67">
        <f t="shared" si="17"/>
        <v>6</v>
      </c>
      <c r="F67">
        <f t="shared" si="18"/>
        <v>153</v>
      </c>
      <c r="G67">
        <f t="shared" si="19"/>
        <v>104</v>
      </c>
      <c r="H67">
        <f t="shared" si="20"/>
        <v>108</v>
      </c>
      <c r="P67" s="4">
        <f t="shared" si="21"/>
        <v>6</v>
      </c>
      <c r="Q67" s="5">
        <f t="shared" si="22"/>
        <v>9</v>
      </c>
      <c r="R67" s="5">
        <f t="shared" si="23"/>
        <v>9</v>
      </c>
      <c r="S67" s="10">
        <f t="shared" si="24"/>
        <v>26</v>
      </c>
      <c r="T67" s="13">
        <f t="shared" si="25"/>
        <v>27</v>
      </c>
      <c r="U67" t="str">
        <f t="shared" si="26"/>
        <v>{6.0,9,9,26,27},</v>
      </c>
    </row>
    <row r="68" spans="1:21" ht="15.75" thickBot="1" x14ac:dyDescent="0.3">
      <c r="A68" t="s">
        <v>10</v>
      </c>
      <c r="B68" t="s">
        <v>29</v>
      </c>
      <c r="C68" t="s">
        <v>102</v>
      </c>
      <c r="D68" t="s">
        <v>105</v>
      </c>
      <c r="E68">
        <f t="shared" si="17"/>
        <v>8</v>
      </c>
      <c r="F68">
        <f t="shared" si="18"/>
        <v>153</v>
      </c>
      <c r="G68">
        <f t="shared" si="19"/>
        <v>100</v>
      </c>
      <c r="H68">
        <f t="shared" si="20"/>
        <v>108</v>
      </c>
      <c r="P68" s="7">
        <f t="shared" si="21"/>
        <v>8</v>
      </c>
      <c r="Q68" s="8">
        <f t="shared" si="22"/>
        <v>9</v>
      </c>
      <c r="R68" s="8">
        <f t="shared" si="23"/>
        <v>9</v>
      </c>
      <c r="S68" s="10">
        <f t="shared" si="24"/>
        <v>25</v>
      </c>
      <c r="T68" s="13">
        <f t="shared" si="25"/>
        <v>27</v>
      </c>
      <c r="U68" t="str">
        <f t="shared" si="26"/>
        <v>{8.0,9,9,25,27},</v>
      </c>
    </row>
    <row r="69" spans="1:21" x14ac:dyDescent="0.25">
      <c r="A69" t="s">
        <v>111</v>
      </c>
      <c r="I69" t="s">
        <v>47</v>
      </c>
      <c r="J69" t="s">
        <v>48</v>
      </c>
      <c r="K69" t="s">
        <v>49</v>
      </c>
      <c r="P69" s="4" t="s">
        <v>57</v>
      </c>
      <c r="Q69" s="5" t="s">
        <v>130</v>
      </c>
      <c r="R69" s="5" t="s">
        <v>131</v>
      </c>
      <c r="S69" s="6" t="s">
        <v>132</v>
      </c>
    </row>
    <row r="70" spans="1:21" x14ac:dyDescent="0.25">
      <c r="A70" t="s">
        <v>3</v>
      </c>
      <c r="B70" t="s">
        <v>1</v>
      </c>
      <c r="C70" t="s">
        <v>112</v>
      </c>
      <c r="D70" t="s">
        <v>3</v>
      </c>
      <c r="E70">
        <f t="shared" ref="E70:E82" si="27">HEX2DEC(RIGHT(TRIM(A70),2))</f>
        <v>31</v>
      </c>
      <c r="F70">
        <f t="shared" ref="F70:F82" si="28">HEX2DEC(RIGHT(TRIM(B70),2))</f>
        <v>0</v>
      </c>
      <c r="G70">
        <f t="shared" ref="G70:G82" si="29">HEX2DEC(RIGHT(TRIM(C70),2))</f>
        <v>62</v>
      </c>
      <c r="H70">
        <f t="shared" ref="H70:H82" si="30">HEX2DEC(RIGHT(TRIM(D70),2))</f>
        <v>31</v>
      </c>
      <c r="I70">
        <f>F70*IF(_xlfn.BITAND(E70,128)=0,1,-1)</f>
        <v>0</v>
      </c>
      <c r="J70">
        <f>G70*IF(_xlfn.BITAND(E70,64)=0,1,-1)</f>
        <v>62</v>
      </c>
      <c r="K70">
        <f>H70*IF(_xlfn.BITAND(E70,32)=0,1,-1)</f>
        <v>31</v>
      </c>
      <c r="P70" s="4">
        <f>_xlfn.BITAND(E70,HEX2DEC("1F"))</f>
        <v>31</v>
      </c>
      <c r="Q70" s="5">
        <f>I70</f>
        <v>0</v>
      </c>
      <c r="R70" s="5">
        <f t="shared" ref="R70:S70" si="31">J70</f>
        <v>62</v>
      </c>
      <c r="S70" s="6">
        <f t="shared" si="31"/>
        <v>31</v>
      </c>
      <c r="T70" t="str">
        <f>"{"&amp;P70&amp;".0,"&amp;Q70&amp;".0,"&amp;R70&amp;".0,"&amp;S70&amp;".0},"</f>
        <v>{31.0,0.0,62.0,31.0},</v>
      </c>
    </row>
    <row r="71" spans="1:21" x14ac:dyDescent="0.25">
      <c r="A71" t="s">
        <v>5</v>
      </c>
      <c r="B71" t="s">
        <v>113</v>
      </c>
      <c r="C71" t="s">
        <v>114</v>
      </c>
      <c r="D71" t="s">
        <v>115</v>
      </c>
      <c r="E71">
        <f t="shared" si="27"/>
        <v>159</v>
      </c>
      <c r="F71">
        <f t="shared" si="28"/>
        <v>18</v>
      </c>
      <c r="G71">
        <f t="shared" si="29"/>
        <v>55</v>
      </c>
      <c r="H71">
        <f t="shared" si="30"/>
        <v>16</v>
      </c>
      <c r="I71">
        <f t="shared" ref="I71:I82" si="32">F71*IF(_xlfn.BITAND(E71,128)=0,1,-1)</f>
        <v>-18</v>
      </c>
      <c r="J71">
        <f t="shared" ref="J71:J82" si="33">G71*IF(_xlfn.BITAND(E71,64)=0,1,-1)</f>
        <v>55</v>
      </c>
      <c r="K71">
        <f t="shared" ref="K71:K82" si="34">H71*IF(_xlfn.BITAND(E71,32)=0,1,-1)</f>
        <v>16</v>
      </c>
      <c r="P71" s="4">
        <f t="shared" ref="P71:P82" si="35">_xlfn.BITAND(E71,HEX2DEC("1F"))</f>
        <v>31</v>
      </c>
      <c r="Q71" s="5">
        <f t="shared" ref="Q71:Q82" si="36">I71</f>
        <v>-18</v>
      </c>
      <c r="R71" s="5">
        <f t="shared" ref="R71:R82" si="37">J71</f>
        <v>55</v>
      </c>
      <c r="S71" s="6">
        <f t="shared" ref="S71:S82" si="38">K71</f>
        <v>16</v>
      </c>
      <c r="T71" t="str">
        <f t="shared" ref="T71:T82" si="39">"{"&amp;P71&amp;".0,"&amp;Q71&amp;".0,"&amp;R71&amp;".0,"&amp;S71&amp;".0},"</f>
        <v>{31.0,-18.0,55.0,16.0},</v>
      </c>
    </row>
    <row r="72" spans="1:21" x14ac:dyDescent="0.25">
      <c r="A72" t="s">
        <v>3</v>
      </c>
      <c r="B72" t="s">
        <v>113</v>
      </c>
      <c r="C72" t="s">
        <v>114</v>
      </c>
      <c r="D72" t="s">
        <v>15</v>
      </c>
      <c r="E72">
        <f t="shared" si="27"/>
        <v>31</v>
      </c>
      <c r="F72">
        <f t="shared" si="28"/>
        <v>18</v>
      </c>
      <c r="G72">
        <f t="shared" si="29"/>
        <v>55</v>
      </c>
      <c r="H72">
        <f t="shared" si="30"/>
        <v>16</v>
      </c>
      <c r="I72">
        <f t="shared" si="32"/>
        <v>18</v>
      </c>
      <c r="J72">
        <f t="shared" si="33"/>
        <v>55</v>
      </c>
      <c r="K72">
        <f t="shared" si="34"/>
        <v>16</v>
      </c>
      <c r="P72" s="4">
        <f t="shared" si="35"/>
        <v>31</v>
      </c>
      <c r="Q72" s="5">
        <f t="shared" si="36"/>
        <v>18</v>
      </c>
      <c r="R72" s="5">
        <f t="shared" si="37"/>
        <v>55</v>
      </c>
      <c r="S72" s="6">
        <f t="shared" si="38"/>
        <v>16</v>
      </c>
      <c r="T72" t="str">
        <f t="shared" si="39"/>
        <v>{31.0,18.0,55.0,16.0},</v>
      </c>
    </row>
    <row r="73" spans="1:21" x14ac:dyDescent="0.25">
      <c r="A73" t="s">
        <v>5</v>
      </c>
      <c r="B73" t="s">
        <v>15</v>
      </c>
      <c r="C73" t="s">
        <v>31</v>
      </c>
      <c r="D73" t="s">
        <v>116</v>
      </c>
      <c r="E73">
        <f t="shared" si="27"/>
        <v>159</v>
      </c>
      <c r="F73">
        <f t="shared" si="28"/>
        <v>16</v>
      </c>
      <c r="G73">
        <f t="shared" si="29"/>
        <v>52</v>
      </c>
      <c r="H73">
        <f t="shared" si="30"/>
        <v>14</v>
      </c>
      <c r="I73">
        <f t="shared" si="32"/>
        <v>-16</v>
      </c>
      <c r="J73">
        <f t="shared" si="33"/>
        <v>52</v>
      </c>
      <c r="K73">
        <f t="shared" si="34"/>
        <v>14</v>
      </c>
      <c r="P73" s="4">
        <f t="shared" si="35"/>
        <v>31</v>
      </c>
      <c r="Q73" s="5">
        <f t="shared" si="36"/>
        <v>-16</v>
      </c>
      <c r="R73" s="5">
        <f t="shared" si="37"/>
        <v>52</v>
      </c>
      <c r="S73" s="6">
        <f t="shared" si="38"/>
        <v>14</v>
      </c>
      <c r="T73" t="str">
        <f t="shared" si="39"/>
        <v>{31.0,-16.0,52.0,14.0},</v>
      </c>
    </row>
    <row r="74" spans="1:21" x14ac:dyDescent="0.25">
      <c r="A74" t="s">
        <v>3</v>
      </c>
      <c r="B74" t="s">
        <v>15</v>
      </c>
      <c r="C74" t="s">
        <v>31</v>
      </c>
      <c r="D74" t="s">
        <v>117</v>
      </c>
      <c r="E74">
        <f t="shared" si="27"/>
        <v>31</v>
      </c>
      <c r="F74">
        <f t="shared" si="28"/>
        <v>16</v>
      </c>
      <c r="G74">
        <f t="shared" si="29"/>
        <v>52</v>
      </c>
      <c r="H74">
        <f t="shared" si="30"/>
        <v>14</v>
      </c>
      <c r="I74">
        <f t="shared" si="32"/>
        <v>16</v>
      </c>
      <c r="J74">
        <f t="shared" si="33"/>
        <v>52</v>
      </c>
      <c r="K74">
        <f t="shared" si="34"/>
        <v>14</v>
      </c>
      <c r="P74" s="4">
        <f t="shared" si="35"/>
        <v>31</v>
      </c>
      <c r="Q74" s="5">
        <f t="shared" si="36"/>
        <v>16</v>
      </c>
      <c r="R74" s="5">
        <f t="shared" si="37"/>
        <v>52</v>
      </c>
      <c r="S74" s="6">
        <f t="shared" si="38"/>
        <v>14</v>
      </c>
      <c r="T74" t="str">
        <f t="shared" si="39"/>
        <v>{31.0,16.0,52.0,14.0},</v>
      </c>
    </row>
    <row r="75" spans="1:21" x14ac:dyDescent="0.25">
      <c r="A75" t="s">
        <v>5</v>
      </c>
      <c r="B75" t="s">
        <v>117</v>
      </c>
      <c r="C75" t="s">
        <v>118</v>
      </c>
      <c r="D75" t="s">
        <v>119</v>
      </c>
      <c r="E75">
        <f t="shared" si="27"/>
        <v>159</v>
      </c>
      <c r="F75">
        <f t="shared" si="28"/>
        <v>14</v>
      </c>
      <c r="G75">
        <f t="shared" si="29"/>
        <v>47</v>
      </c>
      <c r="H75">
        <f t="shared" si="30"/>
        <v>0</v>
      </c>
      <c r="I75">
        <f t="shared" si="32"/>
        <v>-14</v>
      </c>
      <c r="J75">
        <f t="shared" si="33"/>
        <v>47</v>
      </c>
      <c r="K75">
        <f t="shared" si="34"/>
        <v>0</v>
      </c>
      <c r="P75" s="4">
        <f t="shared" si="35"/>
        <v>31</v>
      </c>
      <c r="Q75" s="5">
        <f t="shared" si="36"/>
        <v>-14</v>
      </c>
      <c r="R75" s="5">
        <f t="shared" si="37"/>
        <v>47</v>
      </c>
      <c r="S75" s="6">
        <f t="shared" si="38"/>
        <v>0</v>
      </c>
      <c r="T75" t="str">
        <f t="shared" si="39"/>
        <v>{31.0,-14.0,47.0,0.0},</v>
      </c>
    </row>
    <row r="76" spans="1:21" x14ac:dyDescent="0.25">
      <c r="A76" t="s">
        <v>3</v>
      </c>
      <c r="B76" t="s">
        <v>117</v>
      </c>
      <c r="C76" t="s">
        <v>118</v>
      </c>
      <c r="D76" t="s">
        <v>1</v>
      </c>
      <c r="E76">
        <f t="shared" si="27"/>
        <v>31</v>
      </c>
      <c r="F76">
        <f t="shared" si="28"/>
        <v>14</v>
      </c>
      <c r="G76">
        <f t="shared" si="29"/>
        <v>47</v>
      </c>
      <c r="H76">
        <f t="shared" si="30"/>
        <v>0</v>
      </c>
      <c r="I76">
        <f t="shared" si="32"/>
        <v>14</v>
      </c>
      <c r="J76">
        <f t="shared" si="33"/>
        <v>47</v>
      </c>
      <c r="K76">
        <f t="shared" si="34"/>
        <v>0</v>
      </c>
      <c r="P76" s="4">
        <f t="shared" si="35"/>
        <v>31</v>
      </c>
      <c r="Q76" s="5">
        <f t="shared" si="36"/>
        <v>14</v>
      </c>
      <c r="R76" s="5">
        <f t="shared" si="37"/>
        <v>47</v>
      </c>
      <c r="S76" s="6">
        <f t="shared" si="38"/>
        <v>0</v>
      </c>
      <c r="T76" t="str">
        <f t="shared" si="39"/>
        <v>{31.0,14.0,47.0,0.0},</v>
      </c>
    </row>
    <row r="77" spans="1:21" x14ac:dyDescent="0.25">
      <c r="A77" t="s">
        <v>5</v>
      </c>
      <c r="B77" t="s">
        <v>120</v>
      </c>
      <c r="C77" t="s">
        <v>121</v>
      </c>
      <c r="D77" t="s">
        <v>119</v>
      </c>
      <c r="E77">
        <f t="shared" si="27"/>
        <v>159</v>
      </c>
      <c r="F77">
        <f t="shared" si="28"/>
        <v>61</v>
      </c>
      <c r="G77">
        <f t="shared" si="29"/>
        <v>102</v>
      </c>
      <c r="H77">
        <f t="shared" si="30"/>
        <v>0</v>
      </c>
      <c r="I77">
        <f t="shared" si="32"/>
        <v>-61</v>
      </c>
      <c r="J77">
        <f t="shared" si="33"/>
        <v>102</v>
      </c>
      <c r="K77">
        <f t="shared" si="34"/>
        <v>0</v>
      </c>
      <c r="P77" s="4">
        <f t="shared" si="35"/>
        <v>31</v>
      </c>
      <c r="Q77" s="5">
        <f t="shared" si="36"/>
        <v>-61</v>
      </c>
      <c r="R77" s="5">
        <f t="shared" si="37"/>
        <v>102</v>
      </c>
      <c r="S77" s="6">
        <f t="shared" si="38"/>
        <v>0</v>
      </c>
      <c r="T77" t="str">
        <f t="shared" si="39"/>
        <v>{31.0,-61.0,102.0,0.0},</v>
      </c>
    </row>
    <row r="78" spans="1:21" x14ac:dyDescent="0.25">
      <c r="A78" t="s">
        <v>3</v>
      </c>
      <c r="B78" t="s">
        <v>120</v>
      </c>
      <c r="C78" t="s">
        <v>121</v>
      </c>
      <c r="D78" t="s">
        <v>1</v>
      </c>
      <c r="E78">
        <f t="shared" si="27"/>
        <v>31</v>
      </c>
      <c r="F78">
        <f t="shared" si="28"/>
        <v>61</v>
      </c>
      <c r="G78">
        <f t="shared" si="29"/>
        <v>102</v>
      </c>
      <c r="H78">
        <f t="shared" si="30"/>
        <v>0</v>
      </c>
      <c r="I78">
        <f t="shared" si="32"/>
        <v>61</v>
      </c>
      <c r="J78">
        <f t="shared" si="33"/>
        <v>102</v>
      </c>
      <c r="K78">
        <f t="shared" si="34"/>
        <v>0</v>
      </c>
      <c r="P78" s="4">
        <f t="shared" si="35"/>
        <v>31</v>
      </c>
      <c r="Q78" s="5">
        <f t="shared" si="36"/>
        <v>61</v>
      </c>
      <c r="R78" s="5">
        <f t="shared" si="37"/>
        <v>102</v>
      </c>
      <c r="S78" s="6">
        <f t="shared" si="38"/>
        <v>0</v>
      </c>
      <c r="T78" t="str">
        <f t="shared" si="39"/>
        <v>{31.0,61.0,102.0,0.0},</v>
      </c>
    </row>
    <row r="79" spans="1:21" x14ac:dyDescent="0.25">
      <c r="A79" t="s">
        <v>18</v>
      </c>
      <c r="B79" t="s">
        <v>1</v>
      </c>
      <c r="C79" t="s">
        <v>1</v>
      </c>
      <c r="D79" t="s">
        <v>122</v>
      </c>
      <c r="E79">
        <f t="shared" si="27"/>
        <v>63</v>
      </c>
      <c r="F79">
        <f t="shared" si="28"/>
        <v>0</v>
      </c>
      <c r="G79">
        <f t="shared" si="29"/>
        <v>0</v>
      </c>
      <c r="H79">
        <f t="shared" si="30"/>
        <v>80</v>
      </c>
      <c r="I79">
        <f t="shared" si="32"/>
        <v>0</v>
      </c>
      <c r="J79">
        <f t="shared" si="33"/>
        <v>0</v>
      </c>
      <c r="K79">
        <f t="shared" si="34"/>
        <v>-80</v>
      </c>
      <c r="P79" s="4">
        <f t="shared" si="35"/>
        <v>31</v>
      </c>
      <c r="Q79" s="5">
        <f t="shared" si="36"/>
        <v>0</v>
      </c>
      <c r="R79" s="5">
        <f t="shared" si="37"/>
        <v>0</v>
      </c>
      <c r="S79" s="6">
        <f t="shared" si="38"/>
        <v>-80</v>
      </c>
      <c r="T79" t="str">
        <f t="shared" si="39"/>
        <v>{31.0,0.0,0.0,-80.0},</v>
      </c>
    </row>
    <row r="80" spans="1:21" x14ac:dyDescent="0.25">
      <c r="A80" t="s">
        <v>123</v>
      </c>
      <c r="B80" t="s">
        <v>124</v>
      </c>
      <c r="C80" t="s">
        <v>125</v>
      </c>
      <c r="D80" t="s">
        <v>126</v>
      </c>
      <c r="E80">
        <f t="shared" si="27"/>
        <v>223</v>
      </c>
      <c r="F80">
        <f t="shared" si="28"/>
        <v>7</v>
      </c>
      <c r="G80">
        <f t="shared" si="29"/>
        <v>42</v>
      </c>
      <c r="H80">
        <f t="shared" si="30"/>
        <v>9</v>
      </c>
      <c r="I80">
        <f t="shared" si="32"/>
        <v>-7</v>
      </c>
      <c r="J80">
        <f t="shared" si="33"/>
        <v>-42</v>
      </c>
      <c r="K80">
        <f t="shared" si="34"/>
        <v>9</v>
      </c>
      <c r="P80" s="4">
        <f t="shared" si="35"/>
        <v>31</v>
      </c>
      <c r="Q80" s="5">
        <f t="shared" si="36"/>
        <v>-7</v>
      </c>
      <c r="R80" s="5">
        <f t="shared" si="37"/>
        <v>-42</v>
      </c>
      <c r="S80" s="6">
        <f t="shared" si="38"/>
        <v>9</v>
      </c>
      <c r="T80" t="str">
        <f t="shared" si="39"/>
        <v>{31.0,-7.0,-42.0,9.0},</v>
      </c>
    </row>
    <row r="81" spans="1:20" x14ac:dyDescent="0.25">
      <c r="A81" t="s">
        <v>127</v>
      </c>
      <c r="B81" t="s">
        <v>1</v>
      </c>
      <c r="C81" t="s">
        <v>98</v>
      </c>
      <c r="D81" t="s">
        <v>128</v>
      </c>
      <c r="E81">
        <f t="shared" si="27"/>
        <v>95</v>
      </c>
      <c r="F81">
        <f t="shared" si="28"/>
        <v>0</v>
      </c>
      <c r="G81">
        <f t="shared" si="29"/>
        <v>30</v>
      </c>
      <c r="H81">
        <f t="shared" si="30"/>
        <v>6</v>
      </c>
      <c r="I81">
        <f t="shared" si="32"/>
        <v>0</v>
      </c>
      <c r="J81">
        <f t="shared" si="33"/>
        <v>-30</v>
      </c>
      <c r="K81">
        <f t="shared" si="34"/>
        <v>6</v>
      </c>
      <c r="P81" s="4">
        <f t="shared" si="35"/>
        <v>31</v>
      </c>
      <c r="Q81" s="5">
        <f t="shared" si="36"/>
        <v>0</v>
      </c>
      <c r="R81" s="5">
        <f t="shared" si="37"/>
        <v>-30</v>
      </c>
      <c r="S81" s="6">
        <f t="shared" si="38"/>
        <v>6</v>
      </c>
      <c r="T81" t="str">
        <f t="shared" si="39"/>
        <v>{31.0,0.0,-30.0,6.0},</v>
      </c>
    </row>
    <row r="82" spans="1:20" ht="15.75" thickBot="1" x14ac:dyDescent="0.3">
      <c r="A82" t="s">
        <v>127</v>
      </c>
      <c r="B82" t="s">
        <v>124</v>
      </c>
      <c r="C82" t="s">
        <v>125</v>
      </c>
      <c r="D82" t="s">
        <v>129</v>
      </c>
      <c r="E82">
        <f t="shared" si="27"/>
        <v>95</v>
      </c>
      <c r="F82">
        <f t="shared" si="28"/>
        <v>7</v>
      </c>
      <c r="G82">
        <f t="shared" si="29"/>
        <v>42</v>
      </c>
      <c r="H82">
        <f t="shared" si="30"/>
        <v>9</v>
      </c>
      <c r="I82">
        <f t="shared" si="32"/>
        <v>7</v>
      </c>
      <c r="J82">
        <f t="shared" si="33"/>
        <v>-42</v>
      </c>
      <c r="K82">
        <f t="shared" si="34"/>
        <v>9</v>
      </c>
      <c r="P82" s="7">
        <f t="shared" si="35"/>
        <v>31</v>
      </c>
      <c r="Q82" s="8">
        <f t="shared" si="36"/>
        <v>7</v>
      </c>
      <c r="R82" s="8">
        <f t="shared" si="37"/>
        <v>-42</v>
      </c>
      <c r="S82" s="9">
        <f t="shared" si="38"/>
        <v>9</v>
      </c>
      <c r="T82" t="str">
        <f t="shared" si="39"/>
        <v>{31.0,7.0,-42.0,9.0},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3097-83D4-4F89-A454-BECF00C3F7CA}">
  <dimension ref="A1:U57"/>
  <sheetViews>
    <sheetView tabSelected="1" topLeftCell="A28" workbookViewId="0">
      <selection activeCell="T45" sqref="T45:T57"/>
    </sheetView>
  </sheetViews>
  <sheetFormatPr defaultRowHeight="15" x14ac:dyDescent="0.25"/>
  <sheetData>
    <row r="1" spans="1:21" x14ac:dyDescent="0.25">
      <c r="A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s="1" t="s">
        <v>47</v>
      </c>
      <c r="N1" s="2" t="s">
        <v>48</v>
      </c>
      <c r="O1" s="2" t="s">
        <v>49</v>
      </c>
      <c r="P1" s="2" t="s">
        <v>57</v>
      </c>
      <c r="Q1" s="2" t="s">
        <v>53</v>
      </c>
      <c r="R1" s="2" t="s">
        <v>54</v>
      </c>
      <c r="S1" s="2" t="s">
        <v>55</v>
      </c>
      <c r="T1" s="3" t="s">
        <v>56</v>
      </c>
      <c r="U1" s="10" t="s">
        <v>141</v>
      </c>
    </row>
    <row r="2" spans="1:21" x14ac:dyDescent="0.25">
      <c r="A2" t="s">
        <v>1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>
        <f>HEX2DEC(RIGHT(TRIM(A2),2))</f>
        <v>0</v>
      </c>
      <c r="H2">
        <f t="shared" ref="H2:L16" si="0">HEX2DEC(RIGHT(TRIM(B2),2))</f>
        <v>0</v>
      </c>
      <c r="I2">
        <f t="shared" si="0"/>
        <v>60</v>
      </c>
      <c r="J2">
        <f t="shared" si="0"/>
        <v>31</v>
      </c>
      <c r="K2">
        <f t="shared" si="0"/>
        <v>137</v>
      </c>
      <c r="L2">
        <f t="shared" si="0"/>
        <v>35</v>
      </c>
      <c r="M2" s="4">
        <f>G2*(IF(_xlfn.BITAND(J2,128)=0,1,-1))</f>
        <v>0</v>
      </c>
      <c r="N2" s="5">
        <f>H2*(IF(_xlfn.BITAND(J2,64)=0,1,-1))</f>
        <v>0</v>
      </c>
      <c r="O2" s="5">
        <f>I2*(IF(_xlfn.BITAND(J2,32)=0,1,-1))</f>
        <v>60</v>
      </c>
      <c r="P2" s="5">
        <f>_xlfn.BITAND(HEX2DEC(RIGHT(TRIM(D2),2)),HEX2DEC("1F"))</f>
        <v>31</v>
      </c>
      <c r="Q2" s="5">
        <f>_xlfn.BITRSHIFT(_xlfn.BITAND(K2,HEX2DEC("F0")),4)</f>
        <v>8</v>
      </c>
      <c r="R2" s="5">
        <f>_xlfn.BITAND(K2,HEX2DEC("0F"))</f>
        <v>9</v>
      </c>
      <c r="S2" s="5">
        <f>_xlfn.BITRSHIFT(_xlfn.BITAND(L2,HEX2DEC("F0")),4)</f>
        <v>2</v>
      </c>
      <c r="T2" s="6">
        <f>(_xlfn.BITAND(L2,HEX2DEC("0F")))</f>
        <v>3</v>
      </c>
      <c r="U2" t="str">
        <f>"{"&amp;M2&amp;".0,"&amp;N2&amp;".0,"&amp;O2&amp;".0,"&amp;P2&amp;".0,"&amp;Q2&amp;","&amp;R2&amp;","&amp;S2&amp;","&amp;T2&amp;"},"</f>
        <v>{0.0,0.0,60.0,31.0,8,9,2,3},</v>
      </c>
    </row>
    <row r="3" spans="1:21" x14ac:dyDescent="0.25">
      <c r="A3" t="s">
        <v>16</v>
      </c>
      <c r="B3" t="s">
        <v>142</v>
      </c>
      <c r="C3" t="s">
        <v>147</v>
      </c>
      <c r="D3" t="s">
        <v>144</v>
      </c>
      <c r="E3" t="s">
        <v>148</v>
      </c>
      <c r="F3" t="s">
        <v>149</v>
      </c>
      <c r="G3">
        <f t="shared" ref="G3:G16" si="1">HEX2DEC(RIGHT(TRIM(A3),2))</f>
        <v>40</v>
      </c>
      <c r="H3">
        <f t="shared" si="0"/>
        <v>0</v>
      </c>
      <c r="I3">
        <f t="shared" si="0"/>
        <v>40</v>
      </c>
      <c r="J3">
        <f t="shared" si="0"/>
        <v>31</v>
      </c>
      <c r="K3">
        <f t="shared" si="0"/>
        <v>154</v>
      </c>
      <c r="L3">
        <f t="shared" si="0"/>
        <v>52</v>
      </c>
      <c r="M3" s="4">
        <f t="shared" ref="M3:M16" si="2">G3*(IF(_xlfn.BITAND(J3,128)=0,1,-1))</f>
        <v>40</v>
      </c>
      <c r="N3" s="5">
        <f t="shared" ref="N3:N16" si="3">H3*(IF(_xlfn.BITAND(J3,64)=0,1,-1))</f>
        <v>0</v>
      </c>
      <c r="O3" s="5">
        <f t="shared" ref="O3:O16" si="4">I3*(IF(_xlfn.BITAND(J3,32)=0,1,-1))</f>
        <v>40</v>
      </c>
      <c r="P3" s="5">
        <f t="shared" ref="P3:P16" si="5">_xlfn.BITAND(HEX2DEC(RIGHT(TRIM(D3),2)),HEX2DEC("1F"))</f>
        <v>31</v>
      </c>
      <c r="Q3" s="5">
        <f t="shared" ref="Q3:Q16" si="6">_xlfn.BITRSHIFT(_xlfn.BITAND(K3,HEX2DEC("F0")),4)</f>
        <v>9</v>
      </c>
      <c r="R3" s="5">
        <f t="shared" ref="R3:R16" si="7">_xlfn.BITAND(K3,HEX2DEC("0F"))</f>
        <v>10</v>
      </c>
      <c r="S3" s="5">
        <f t="shared" ref="S3:S16" si="8">_xlfn.BITRSHIFT(_xlfn.BITAND(L3,HEX2DEC("F0")),4)</f>
        <v>3</v>
      </c>
      <c r="T3" s="6">
        <f t="shared" ref="T3:T16" si="9">(_xlfn.BITAND(L3,HEX2DEC("0F")))</f>
        <v>4</v>
      </c>
      <c r="U3" t="str">
        <f t="shared" ref="U3:U16" si="10">"{"&amp;M3&amp;".0,"&amp;N3&amp;".0,"&amp;O3&amp;".0,"&amp;P3&amp;".0,"&amp;Q3&amp;","&amp;R3&amp;","&amp;S3&amp;","&amp;T3&amp;"},"</f>
        <v>{40.0,0.0,40.0,31.0,9,10,3,4},</v>
      </c>
    </row>
    <row r="4" spans="1:21" x14ac:dyDescent="0.25">
      <c r="A4" t="s">
        <v>16</v>
      </c>
      <c r="B4" t="s">
        <v>142</v>
      </c>
      <c r="C4" t="s">
        <v>147</v>
      </c>
      <c r="D4" t="s">
        <v>150</v>
      </c>
      <c r="E4" t="s">
        <v>151</v>
      </c>
      <c r="F4" t="s">
        <v>152</v>
      </c>
      <c r="G4">
        <f t="shared" si="1"/>
        <v>40</v>
      </c>
      <c r="H4">
        <f t="shared" si="0"/>
        <v>0</v>
      </c>
      <c r="I4">
        <f t="shared" si="0"/>
        <v>40</v>
      </c>
      <c r="J4">
        <f t="shared" si="0"/>
        <v>159</v>
      </c>
      <c r="K4">
        <f t="shared" si="0"/>
        <v>120</v>
      </c>
      <c r="L4">
        <f t="shared" si="0"/>
        <v>18</v>
      </c>
      <c r="M4" s="4">
        <f t="shared" si="2"/>
        <v>-40</v>
      </c>
      <c r="N4" s="5">
        <f t="shared" si="3"/>
        <v>0</v>
      </c>
      <c r="O4" s="5">
        <f t="shared" si="4"/>
        <v>40</v>
      </c>
      <c r="P4" s="5">
        <f t="shared" si="5"/>
        <v>31</v>
      </c>
      <c r="Q4" s="5">
        <f t="shared" si="6"/>
        <v>7</v>
      </c>
      <c r="R4" s="5">
        <f t="shared" si="7"/>
        <v>8</v>
      </c>
      <c r="S4" s="5">
        <f t="shared" si="8"/>
        <v>1</v>
      </c>
      <c r="T4" s="6">
        <f t="shared" si="9"/>
        <v>2</v>
      </c>
      <c r="U4" t="str">
        <f t="shared" si="10"/>
        <v>{-40.0,0.0,40.0,31.0,7,8,1,2},</v>
      </c>
    </row>
    <row r="5" spans="1:21" x14ac:dyDescent="0.25">
      <c r="A5" t="s">
        <v>94</v>
      </c>
      <c r="B5" t="s">
        <v>142</v>
      </c>
      <c r="C5" t="s">
        <v>142</v>
      </c>
      <c r="D5" t="s">
        <v>144</v>
      </c>
      <c r="E5" t="s">
        <v>153</v>
      </c>
      <c r="F5" t="s">
        <v>154</v>
      </c>
      <c r="G5">
        <f t="shared" si="1"/>
        <v>60</v>
      </c>
      <c r="H5">
        <f t="shared" si="0"/>
        <v>0</v>
      </c>
      <c r="I5">
        <f t="shared" si="0"/>
        <v>0</v>
      </c>
      <c r="J5">
        <f t="shared" si="0"/>
        <v>31</v>
      </c>
      <c r="K5">
        <f t="shared" si="0"/>
        <v>171</v>
      </c>
      <c r="L5">
        <f t="shared" si="0"/>
        <v>69</v>
      </c>
      <c r="M5" s="4">
        <f t="shared" si="2"/>
        <v>60</v>
      </c>
      <c r="N5" s="5">
        <f t="shared" si="3"/>
        <v>0</v>
      </c>
      <c r="O5" s="5">
        <f t="shared" si="4"/>
        <v>0</v>
      </c>
      <c r="P5" s="5">
        <f t="shared" si="5"/>
        <v>31</v>
      </c>
      <c r="Q5" s="5">
        <f t="shared" si="6"/>
        <v>10</v>
      </c>
      <c r="R5" s="5">
        <f t="shared" si="7"/>
        <v>11</v>
      </c>
      <c r="S5" s="5">
        <f t="shared" si="8"/>
        <v>4</v>
      </c>
      <c r="T5" s="6">
        <f t="shared" si="9"/>
        <v>5</v>
      </c>
      <c r="U5" t="str">
        <f t="shared" si="10"/>
        <v>{60.0,0.0,0.0,31.0,10,11,4,5},</v>
      </c>
    </row>
    <row r="6" spans="1:21" x14ac:dyDescent="0.25">
      <c r="A6" t="s">
        <v>94</v>
      </c>
      <c r="B6" t="s">
        <v>142</v>
      </c>
      <c r="C6" t="s">
        <v>142</v>
      </c>
      <c r="D6" t="s">
        <v>150</v>
      </c>
      <c r="E6" t="s">
        <v>155</v>
      </c>
      <c r="F6" t="s">
        <v>156</v>
      </c>
      <c r="G6">
        <f t="shared" si="1"/>
        <v>60</v>
      </c>
      <c r="H6">
        <f t="shared" si="0"/>
        <v>0</v>
      </c>
      <c r="I6">
        <f t="shared" si="0"/>
        <v>0</v>
      </c>
      <c r="J6">
        <f t="shared" si="0"/>
        <v>159</v>
      </c>
      <c r="K6">
        <f t="shared" si="0"/>
        <v>103</v>
      </c>
      <c r="L6">
        <f t="shared" si="0"/>
        <v>1</v>
      </c>
      <c r="M6" s="4">
        <f t="shared" si="2"/>
        <v>-60</v>
      </c>
      <c r="N6" s="5">
        <f t="shared" si="3"/>
        <v>0</v>
      </c>
      <c r="O6" s="5">
        <f t="shared" si="4"/>
        <v>0</v>
      </c>
      <c r="P6" s="5">
        <f t="shared" si="5"/>
        <v>31</v>
      </c>
      <c r="Q6" s="5">
        <f t="shared" si="6"/>
        <v>6</v>
      </c>
      <c r="R6" s="5">
        <f t="shared" si="7"/>
        <v>7</v>
      </c>
      <c r="S6" s="5">
        <f t="shared" si="8"/>
        <v>0</v>
      </c>
      <c r="T6" s="6">
        <f t="shared" si="9"/>
        <v>1</v>
      </c>
      <c r="U6" t="str">
        <f t="shared" si="10"/>
        <v>{-60.0,0.0,0.0,31.0,6,7,0,1},</v>
      </c>
    </row>
    <row r="7" spans="1:21" x14ac:dyDescent="0.25">
      <c r="A7" t="s">
        <v>157</v>
      </c>
      <c r="B7" t="s">
        <v>142</v>
      </c>
      <c r="C7" t="s">
        <v>147</v>
      </c>
      <c r="D7" t="s">
        <v>158</v>
      </c>
      <c r="E7" t="s">
        <v>159</v>
      </c>
      <c r="F7" t="s">
        <v>160</v>
      </c>
      <c r="G7">
        <f t="shared" si="1"/>
        <v>70</v>
      </c>
      <c r="H7">
        <f t="shared" si="0"/>
        <v>0</v>
      </c>
      <c r="I7">
        <f t="shared" si="0"/>
        <v>40</v>
      </c>
      <c r="J7">
        <f t="shared" si="0"/>
        <v>63</v>
      </c>
      <c r="K7">
        <f t="shared" si="0"/>
        <v>204</v>
      </c>
      <c r="L7">
        <f t="shared" si="0"/>
        <v>91</v>
      </c>
      <c r="M7" s="4">
        <f t="shared" si="2"/>
        <v>70</v>
      </c>
      <c r="N7" s="5">
        <f t="shared" si="3"/>
        <v>0</v>
      </c>
      <c r="O7" s="5">
        <f t="shared" si="4"/>
        <v>-40</v>
      </c>
      <c r="P7" s="5">
        <f t="shared" si="5"/>
        <v>31</v>
      </c>
      <c r="Q7" s="5">
        <f t="shared" si="6"/>
        <v>12</v>
      </c>
      <c r="R7" s="5">
        <f t="shared" si="7"/>
        <v>12</v>
      </c>
      <c r="S7" s="5">
        <f t="shared" si="8"/>
        <v>5</v>
      </c>
      <c r="T7" s="6">
        <f t="shared" si="9"/>
        <v>11</v>
      </c>
      <c r="U7" t="str">
        <f t="shared" si="10"/>
        <v>{70.0,0.0,-40.0,31.0,12,12,5,11},</v>
      </c>
    </row>
    <row r="8" spans="1:21" x14ac:dyDescent="0.25">
      <c r="A8" t="s">
        <v>157</v>
      </c>
      <c r="B8" t="s">
        <v>142</v>
      </c>
      <c r="C8" t="s">
        <v>147</v>
      </c>
      <c r="D8" t="s">
        <v>161</v>
      </c>
      <c r="E8" t="s">
        <v>159</v>
      </c>
      <c r="F8" t="s">
        <v>162</v>
      </c>
      <c r="G8">
        <f t="shared" si="1"/>
        <v>70</v>
      </c>
      <c r="H8">
        <f t="shared" si="0"/>
        <v>0</v>
      </c>
      <c r="I8">
        <f t="shared" si="0"/>
        <v>40</v>
      </c>
      <c r="J8">
        <f t="shared" si="0"/>
        <v>191</v>
      </c>
      <c r="K8">
        <f t="shared" si="0"/>
        <v>204</v>
      </c>
      <c r="L8">
        <f t="shared" si="0"/>
        <v>6</v>
      </c>
      <c r="M8" s="4">
        <f t="shared" si="2"/>
        <v>-70</v>
      </c>
      <c r="N8" s="5">
        <f t="shared" si="3"/>
        <v>0</v>
      </c>
      <c r="O8" s="5">
        <f t="shared" si="4"/>
        <v>-40</v>
      </c>
      <c r="P8" s="5">
        <f t="shared" si="5"/>
        <v>31</v>
      </c>
      <c r="Q8" s="5">
        <f t="shared" si="6"/>
        <v>12</v>
      </c>
      <c r="R8" s="5">
        <f t="shared" si="7"/>
        <v>12</v>
      </c>
      <c r="S8" s="5">
        <f t="shared" si="8"/>
        <v>0</v>
      </c>
      <c r="T8" s="6">
        <f t="shared" si="9"/>
        <v>6</v>
      </c>
      <c r="U8" t="str">
        <f t="shared" si="10"/>
        <v>{-70.0,0.0,-40.0,31.0,12,12,0,6},</v>
      </c>
    </row>
    <row r="9" spans="1:21" x14ac:dyDescent="0.25">
      <c r="A9" t="s">
        <v>1</v>
      </c>
      <c r="B9" t="s">
        <v>163</v>
      </c>
      <c r="C9" t="s">
        <v>147</v>
      </c>
      <c r="D9" t="s">
        <v>158</v>
      </c>
      <c r="E9" t="s">
        <v>164</v>
      </c>
      <c r="F9" t="s">
        <v>164</v>
      </c>
      <c r="G9">
        <f t="shared" si="1"/>
        <v>0</v>
      </c>
      <c r="H9">
        <f t="shared" si="0"/>
        <v>20</v>
      </c>
      <c r="I9">
        <f t="shared" si="0"/>
        <v>40</v>
      </c>
      <c r="J9">
        <f t="shared" si="0"/>
        <v>63</v>
      </c>
      <c r="K9">
        <f t="shared" si="0"/>
        <v>255</v>
      </c>
      <c r="L9">
        <f t="shared" si="0"/>
        <v>255</v>
      </c>
      <c r="M9" s="4">
        <f t="shared" si="2"/>
        <v>0</v>
      </c>
      <c r="N9" s="5">
        <f t="shared" si="3"/>
        <v>20</v>
      </c>
      <c r="O9" s="5">
        <f t="shared" si="4"/>
        <v>-40</v>
      </c>
      <c r="P9" s="5">
        <f t="shared" si="5"/>
        <v>31</v>
      </c>
      <c r="Q9" s="5">
        <f t="shared" si="6"/>
        <v>15</v>
      </c>
      <c r="R9" s="5">
        <f t="shared" si="7"/>
        <v>15</v>
      </c>
      <c r="S9" s="5">
        <f t="shared" si="8"/>
        <v>15</v>
      </c>
      <c r="T9" s="6">
        <f t="shared" si="9"/>
        <v>15</v>
      </c>
      <c r="U9" t="str">
        <f t="shared" si="10"/>
        <v>{0.0,20.0,-40.0,31.0,15,15,15,15},</v>
      </c>
    </row>
    <row r="10" spans="1:21" x14ac:dyDescent="0.25">
      <c r="A10" t="s">
        <v>1</v>
      </c>
      <c r="B10" t="s">
        <v>163</v>
      </c>
      <c r="C10" t="s">
        <v>147</v>
      </c>
      <c r="D10" t="s">
        <v>165</v>
      </c>
      <c r="E10" t="s">
        <v>164</v>
      </c>
      <c r="F10" t="s">
        <v>164</v>
      </c>
      <c r="G10">
        <f t="shared" si="1"/>
        <v>0</v>
      </c>
      <c r="H10">
        <f t="shared" si="0"/>
        <v>20</v>
      </c>
      <c r="I10">
        <f t="shared" si="0"/>
        <v>40</v>
      </c>
      <c r="J10">
        <f t="shared" si="0"/>
        <v>127</v>
      </c>
      <c r="K10">
        <f t="shared" si="0"/>
        <v>255</v>
      </c>
      <c r="L10">
        <f t="shared" si="0"/>
        <v>255</v>
      </c>
      <c r="M10" s="4">
        <f t="shared" si="2"/>
        <v>0</v>
      </c>
      <c r="N10" s="5">
        <f t="shared" si="3"/>
        <v>-20</v>
      </c>
      <c r="O10" s="5">
        <f t="shared" si="4"/>
        <v>-40</v>
      </c>
      <c r="P10" s="5">
        <f t="shared" si="5"/>
        <v>31</v>
      </c>
      <c r="Q10" s="5">
        <f t="shared" si="6"/>
        <v>15</v>
      </c>
      <c r="R10" s="5">
        <f t="shared" si="7"/>
        <v>15</v>
      </c>
      <c r="S10" s="5">
        <f t="shared" si="8"/>
        <v>15</v>
      </c>
      <c r="T10" s="6">
        <f t="shared" si="9"/>
        <v>15</v>
      </c>
      <c r="U10" t="str">
        <f t="shared" si="10"/>
        <v>{0.0,-20.0,-40.0,31.0,15,15,15,15},</v>
      </c>
    </row>
    <row r="11" spans="1:21" x14ac:dyDescent="0.25">
      <c r="A11" t="s">
        <v>166</v>
      </c>
      <c r="B11" t="s">
        <v>162</v>
      </c>
      <c r="C11" t="s">
        <v>147</v>
      </c>
      <c r="D11" t="s">
        <v>167</v>
      </c>
      <c r="E11" t="s">
        <v>159</v>
      </c>
      <c r="F11" t="s">
        <v>159</v>
      </c>
      <c r="G11">
        <f t="shared" si="1"/>
        <v>10</v>
      </c>
      <c r="H11">
        <f t="shared" si="0"/>
        <v>6</v>
      </c>
      <c r="I11">
        <f t="shared" si="0"/>
        <v>40</v>
      </c>
      <c r="J11">
        <f t="shared" si="0"/>
        <v>170</v>
      </c>
      <c r="K11">
        <f t="shared" si="0"/>
        <v>204</v>
      </c>
      <c r="L11">
        <f t="shared" si="0"/>
        <v>204</v>
      </c>
      <c r="M11" s="4">
        <f t="shared" si="2"/>
        <v>-10</v>
      </c>
      <c r="N11" s="5">
        <f t="shared" si="3"/>
        <v>6</v>
      </c>
      <c r="O11" s="5">
        <f t="shared" si="4"/>
        <v>-40</v>
      </c>
      <c r="P11" s="5">
        <f t="shared" si="5"/>
        <v>10</v>
      </c>
      <c r="Q11" s="5">
        <f t="shared" si="6"/>
        <v>12</v>
      </c>
      <c r="R11" s="5">
        <f t="shared" si="7"/>
        <v>12</v>
      </c>
      <c r="S11" s="5">
        <f t="shared" si="8"/>
        <v>12</v>
      </c>
      <c r="T11" s="6">
        <f t="shared" si="9"/>
        <v>12</v>
      </c>
      <c r="U11" t="str">
        <f t="shared" si="10"/>
        <v>{-10.0,6.0,-40.0,10.0,12,12,12,12},</v>
      </c>
    </row>
    <row r="12" spans="1:21" x14ac:dyDescent="0.25">
      <c r="A12" t="s">
        <v>166</v>
      </c>
      <c r="B12" t="s">
        <v>162</v>
      </c>
      <c r="C12" t="s">
        <v>147</v>
      </c>
      <c r="D12" t="s">
        <v>168</v>
      </c>
      <c r="E12" t="s">
        <v>159</v>
      </c>
      <c r="F12" t="s">
        <v>159</v>
      </c>
      <c r="G12">
        <f t="shared" si="1"/>
        <v>10</v>
      </c>
      <c r="H12">
        <f t="shared" si="0"/>
        <v>6</v>
      </c>
      <c r="I12">
        <f t="shared" si="0"/>
        <v>40</v>
      </c>
      <c r="J12">
        <f t="shared" si="0"/>
        <v>234</v>
      </c>
      <c r="K12">
        <f t="shared" si="0"/>
        <v>204</v>
      </c>
      <c r="L12">
        <f t="shared" si="0"/>
        <v>204</v>
      </c>
      <c r="M12" s="4">
        <f t="shared" si="2"/>
        <v>-10</v>
      </c>
      <c r="N12" s="5">
        <f t="shared" si="3"/>
        <v>-6</v>
      </c>
      <c r="O12" s="5">
        <f t="shared" si="4"/>
        <v>-40</v>
      </c>
      <c r="P12" s="5">
        <f t="shared" si="5"/>
        <v>10</v>
      </c>
      <c r="Q12" s="5">
        <f t="shared" si="6"/>
        <v>12</v>
      </c>
      <c r="R12" s="5">
        <f t="shared" si="7"/>
        <v>12</v>
      </c>
      <c r="S12" s="5">
        <f t="shared" si="8"/>
        <v>12</v>
      </c>
      <c r="T12" s="6">
        <f t="shared" si="9"/>
        <v>12</v>
      </c>
      <c r="U12" t="str">
        <f t="shared" si="10"/>
        <v>{-10.0,-6.0,-40.0,10.0,12,12,12,12},</v>
      </c>
    </row>
    <row r="13" spans="1:21" x14ac:dyDescent="0.25">
      <c r="A13" t="s">
        <v>69</v>
      </c>
      <c r="B13" t="s">
        <v>142</v>
      </c>
      <c r="C13" t="s">
        <v>147</v>
      </c>
      <c r="D13" t="s">
        <v>167</v>
      </c>
      <c r="E13" t="s">
        <v>159</v>
      </c>
      <c r="F13" t="s">
        <v>159</v>
      </c>
      <c r="G13">
        <f t="shared" si="1"/>
        <v>20</v>
      </c>
      <c r="H13">
        <f t="shared" si="0"/>
        <v>0</v>
      </c>
      <c r="I13">
        <f t="shared" si="0"/>
        <v>40</v>
      </c>
      <c r="J13">
        <f t="shared" si="0"/>
        <v>170</v>
      </c>
      <c r="K13">
        <f t="shared" si="0"/>
        <v>204</v>
      </c>
      <c r="L13">
        <f t="shared" si="0"/>
        <v>204</v>
      </c>
      <c r="M13" s="4">
        <f t="shared" si="2"/>
        <v>-20</v>
      </c>
      <c r="N13" s="5">
        <f t="shared" si="3"/>
        <v>0</v>
      </c>
      <c r="O13" s="5">
        <f t="shared" si="4"/>
        <v>-40</v>
      </c>
      <c r="P13" s="5">
        <f t="shared" si="5"/>
        <v>10</v>
      </c>
      <c r="Q13" s="5">
        <f t="shared" si="6"/>
        <v>12</v>
      </c>
      <c r="R13" s="5">
        <f t="shared" si="7"/>
        <v>12</v>
      </c>
      <c r="S13" s="5">
        <f t="shared" si="8"/>
        <v>12</v>
      </c>
      <c r="T13" s="6">
        <f t="shared" si="9"/>
        <v>12</v>
      </c>
      <c r="U13" t="str">
        <f t="shared" si="10"/>
        <v>{-20.0,0.0,-40.0,10.0,12,12,12,12},</v>
      </c>
    </row>
    <row r="14" spans="1:21" x14ac:dyDescent="0.25">
      <c r="A14" t="s">
        <v>166</v>
      </c>
      <c r="B14" t="s">
        <v>162</v>
      </c>
      <c r="C14" t="s">
        <v>147</v>
      </c>
      <c r="D14" t="s">
        <v>169</v>
      </c>
      <c r="E14" t="s">
        <v>159</v>
      </c>
      <c r="F14" t="s">
        <v>159</v>
      </c>
      <c r="G14">
        <f t="shared" si="1"/>
        <v>10</v>
      </c>
      <c r="H14">
        <f t="shared" si="0"/>
        <v>6</v>
      </c>
      <c r="I14">
        <f t="shared" si="0"/>
        <v>40</v>
      </c>
      <c r="J14">
        <f t="shared" si="0"/>
        <v>42</v>
      </c>
      <c r="K14">
        <f t="shared" si="0"/>
        <v>204</v>
      </c>
      <c r="L14">
        <f t="shared" si="0"/>
        <v>204</v>
      </c>
      <c r="M14" s="4">
        <f t="shared" si="2"/>
        <v>10</v>
      </c>
      <c r="N14" s="5">
        <f t="shared" si="3"/>
        <v>6</v>
      </c>
      <c r="O14" s="5">
        <f t="shared" si="4"/>
        <v>-40</v>
      </c>
      <c r="P14" s="5">
        <f t="shared" si="5"/>
        <v>10</v>
      </c>
      <c r="Q14" s="5">
        <f t="shared" si="6"/>
        <v>12</v>
      </c>
      <c r="R14" s="5">
        <f t="shared" si="7"/>
        <v>12</v>
      </c>
      <c r="S14" s="5">
        <f t="shared" si="8"/>
        <v>12</v>
      </c>
      <c r="T14" s="6">
        <f t="shared" si="9"/>
        <v>12</v>
      </c>
      <c r="U14" t="str">
        <f t="shared" si="10"/>
        <v>{10.0,6.0,-40.0,10.0,12,12,12,12},</v>
      </c>
    </row>
    <row r="15" spans="1:21" x14ac:dyDescent="0.25">
      <c r="A15" t="s">
        <v>166</v>
      </c>
      <c r="B15" t="s">
        <v>162</v>
      </c>
      <c r="C15" t="s">
        <v>147</v>
      </c>
      <c r="D15" t="s">
        <v>170</v>
      </c>
      <c r="E15" t="s">
        <v>159</v>
      </c>
      <c r="F15" t="s">
        <v>159</v>
      </c>
      <c r="G15">
        <f t="shared" si="1"/>
        <v>10</v>
      </c>
      <c r="H15">
        <f t="shared" si="0"/>
        <v>6</v>
      </c>
      <c r="I15">
        <f t="shared" si="0"/>
        <v>40</v>
      </c>
      <c r="J15">
        <f t="shared" si="0"/>
        <v>106</v>
      </c>
      <c r="K15">
        <f t="shared" si="0"/>
        <v>204</v>
      </c>
      <c r="L15">
        <f t="shared" si="0"/>
        <v>204</v>
      </c>
      <c r="M15" s="4">
        <f t="shared" si="2"/>
        <v>10</v>
      </c>
      <c r="N15" s="5">
        <f t="shared" si="3"/>
        <v>-6</v>
      </c>
      <c r="O15" s="5">
        <f t="shared" si="4"/>
        <v>-40</v>
      </c>
      <c r="P15" s="5">
        <f t="shared" si="5"/>
        <v>10</v>
      </c>
      <c r="Q15" s="5">
        <f t="shared" si="6"/>
        <v>12</v>
      </c>
      <c r="R15" s="5">
        <f t="shared" si="7"/>
        <v>12</v>
      </c>
      <c r="S15" s="5">
        <f t="shared" si="8"/>
        <v>12</v>
      </c>
      <c r="T15" s="6">
        <f t="shared" si="9"/>
        <v>12</v>
      </c>
      <c r="U15" t="str">
        <f t="shared" si="10"/>
        <v>{10.0,-6.0,-40.0,10.0,12,12,12,12},</v>
      </c>
    </row>
    <row r="16" spans="1:21" ht="15.75" thickBot="1" x14ac:dyDescent="0.3">
      <c r="A16" t="s">
        <v>69</v>
      </c>
      <c r="B16" t="s">
        <v>142</v>
      </c>
      <c r="C16" t="s">
        <v>147</v>
      </c>
      <c r="D16" t="s">
        <v>169</v>
      </c>
      <c r="E16" t="s">
        <v>159</v>
      </c>
      <c r="F16" t="s">
        <v>159</v>
      </c>
      <c r="G16">
        <f t="shared" si="1"/>
        <v>20</v>
      </c>
      <c r="H16">
        <f t="shared" si="0"/>
        <v>0</v>
      </c>
      <c r="I16">
        <f t="shared" si="0"/>
        <v>40</v>
      </c>
      <c r="J16">
        <f t="shared" si="0"/>
        <v>42</v>
      </c>
      <c r="K16">
        <f t="shared" si="0"/>
        <v>204</v>
      </c>
      <c r="L16">
        <f t="shared" si="0"/>
        <v>204</v>
      </c>
      <c r="M16" s="4">
        <f t="shared" si="2"/>
        <v>20</v>
      </c>
      <c r="N16" s="5">
        <f t="shared" si="3"/>
        <v>0</v>
      </c>
      <c r="O16" s="5">
        <f t="shared" si="4"/>
        <v>-40</v>
      </c>
      <c r="P16" s="5">
        <f t="shared" si="5"/>
        <v>10</v>
      </c>
      <c r="Q16" s="5">
        <f t="shared" si="6"/>
        <v>12</v>
      </c>
      <c r="R16" s="5">
        <f t="shared" si="7"/>
        <v>12</v>
      </c>
      <c r="S16" s="5">
        <f t="shared" si="8"/>
        <v>12</v>
      </c>
      <c r="T16" s="6">
        <f t="shared" si="9"/>
        <v>12</v>
      </c>
      <c r="U16" t="str">
        <f t="shared" si="10"/>
        <v>{20.0,0.0,-40.0,10.0,12,12,12,12},</v>
      </c>
    </row>
    <row r="17" spans="1:21" x14ac:dyDescent="0.25">
      <c r="A17" t="s">
        <v>58</v>
      </c>
      <c r="E17" t="s">
        <v>106</v>
      </c>
      <c r="K17">
        <f t="shared" ref="K17" si="11">HEX2DEC(RIGHT(TRIM(E17),2))</f>
        <v>236</v>
      </c>
      <c r="P17" s="1" t="s">
        <v>57</v>
      </c>
      <c r="Q17" s="11" t="s">
        <v>107</v>
      </c>
      <c r="R17" s="11" t="s">
        <v>108</v>
      </c>
      <c r="S17" s="11" t="s">
        <v>109</v>
      </c>
      <c r="T17" s="12" t="s">
        <v>110</v>
      </c>
    </row>
    <row r="18" spans="1:21" x14ac:dyDescent="0.25">
      <c r="A18" t="s">
        <v>3</v>
      </c>
      <c r="B18" t="s">
        <v>162</v>
      </c>
      <c r="C18" t="s">
        <v>171</v>
      </c>
      <c r="D18" t="s">
        <v>172</v>
      </c>
      <c r="E18">
        <f>HEX2DEC(RIGHT(TRIM(A18),2))</f>
        <v>31</v>
      </c>
      <c r="F18">
        <f t="shared" ref="F18:H33" si="12">HEX2DEC(RIGHT(TRIM(B18),2))</f>
        <v>6</v>
      </c>
      <c r="G18">
        <f t="shared" si="12"/>
        <v>16</v>
      </c>
      <c r="H18">
        <f t="shared" si="12"/>
        <v>24</v>
      </c>
      <c r="P18" s="4">
        <f>E18</f>
        <v>31</v>
      </c>
      <c r="Q18" s="5">
        <f>_xlfn.BITRSHIFT(_xlfn.BITAND(F18,HEX2DEC("F0")),4)</f>
        <v>0</v>
      </c>
      <c r="R18" s="5">
        <f>_xlfn.BITAND(F18,HEX2DEC("0F"))</f>
        <v>6</v>
      </c>
      <c r="S18" s="10">
        <f>G18/4</f>
        <v>4</v>
      </c>
      <c r="T18" s="13">
        <f>H18/4</f>
        <v>6</v>
      </c>
      <c r="U18" t="str">
        <f>"{"&amp;P18&amp;".0,"&amp;Q18&amp;","&amp;R18&amp;","&amp;S18&amp;","&amp;T18&amp;"},"</f>
        <v>{31.0,0,6,4,6},</v>
      </c>
    </row>
    <row r="19" spans="1:21" x14ac:dyDescent="0.25">
      <c r="A19" t="s">
        <v>3</v>
      </c>
      <c r="B19" t="s">
        <v>173</v>
      </c>
      <c r="C19" t="s">
        <v>174</v>
      </c>
      <c r="D19" t="s">
        <v>171</v>
      </c>
      <c r="E19">
        <f t="shared" ref="E19:H43" si="13">HEX2DEC(RIGHT(TRIM(A19),2))</f>
        <v>31</v>
      </c>
      <c r="F19">
        <f t="shared" si="12"/>
        <v>23</v>
      </c>
      <c r="G19">
        <f t="shared" si="12"/>
        <v>8</v>
      </c>
      <c r="H19">
        <f t="shared" si="12"/>
        <v>16</v>
      </c>
      <c r="J19" t="s">
        <v>133</v>
      </c>
      <c r="K19" t="s">
        <v>134</v>
      </c>
      <c r="L19" t="s">
        <v>107</v>
      </c>
      <c r="M19" t="s">
        <v>108</v>
      </c>
      <c r="P19" s="4">
        <f t="shared" ref="P19:P43" si="14">HEX2DEC(RIGHT(TRIM(A19),2))</f>
        <v>31</v>
      </c>
      <c r="Q19" s="5">
        <f t="shared" ref="Q19:Q43" si="15">_xlfn.BITRSHIFT(_xlfn.BITAND(F19,HEX2DEC("F0")),4)</f>
        <v>1</v>
      </c>
      <c r="R19" s="5">
        <f t="shared" ref="R19:R43" si="16">_xlfn.BITAND(F19,HEX2DEC("0F"))</f>
        <v>7</v>
      </c>
      <c r="S19" s="10">
        <f t="shared" ref="S19:T43" si="17">G19/4</f>
        <v>2</v>
      </c>
      <c r="T19" s="13">
        <f t="shared" si="17"/>
        <v>4</v>
      </c>
      <c r="U19" t="str">
        <f t="shared" ref="U19:U43" si="18">"{"&amp;P19&amp;".0,"&amp;Q19&amp;","&amp;R19&amp;","&amp;S19&amp;","&amp;T19&amp;"},"</f>
        <v>{31.0,1,7,2,4},</v>
      </c>
    </row>
    <row r="20" spans="1:21" x14ac:dyDescent="0.25">
      <c r="A20" t="s">
        <v>3</v>
      </c>
      <c r="B20" t="s">
        <v>147</v>
      </c>
      <c r="C20" t="s">
        <v>142</v>
      </c>
      <c r="D20" t="s">
        <v>174</v>
      </c>
      <c r="E20">
        <f t="shared" si="13"/>
        <v>31</v>
      </c>
      <c r="F20">
        <f t="shared" si="12"/>
        <v>40</v>
      </c>
      <c r="G20">
        <f t="shared" si="12"/>
        <v>0</v>
      </c>
      <c r="H20">
        <f t="shared" si="12"/>
        <v>8</v>
      </c>
      <c r="J20" t="s">
        <v>135</v>
      </c>
      <c r="K20" t="s">
        <v>136</v>
      </c>
      <c r="L20" t="s">
        <v>139</v>
      </c>
      <c r="P20" s="4">
        <f t="shared" si="14"/>
        <v>31</v>
      </c>
      <c r="Q20" s="5">
        <f t="shared" si="15"/>
        <v>2</v>
      </c>
      <c r="R20" s="5">
        <f t="shared" si="16"/>
        <v>8</v>
      </c>
      <c r="S20" s="10">
        <f t="shared" si="17"/>
        <v>0</v>
      </c>
      <c r="T20" s="13">
        <f t="shared" si="17"/>
        <v>2</v>
      </c>
      <c r="U20" t="str">
        <f t="shared" si="18"/>
        <v>{31.0,2,8,0,2},</v>
      </c>
    </row>
    <row r="21" spans="1:21" x14ac:dyDescent="0.25">
      <c r="A21" t="s">
        <v>3</v>
      </c>
      <c r="B21" t="s">
        <v>175</v>
      </c>
      <c r="C21" t="s">
        <v>142</v>
      </c>
      <c r="D21" t="s">
        <v>176</v>
      </c>
      <c r="E21">
        <f t="shared" si="13"/>
        <v>31</v>
      </c>
      <c r="F21">
        <f t="shared" si="12"/>
        <v>57</v>
      </c>
      <c r="G21">
        <f t="shared" si="12"/>
        <v>0</v>
      </c>
      <c r="H21">
        <f t="shared" si="12"/>
        <v>4</v>
      </c>
      <c r="J21" t="s">
        <v>137</v>
      </c>
      <c r="K21" t="s">
        <v>138</v>
      </c>
      <c r="L21" t="s">
        <v>139</v>
      </c>
      <c r="P21" s="4">
        <f t="shared" si="14"/>
        <v>31</v>
      </c>
      <c r="Q21" s="5">
        <f t="shared" si="15"/>
        <v>3</v>
      </c>
      <c r="R21" s="5">
        <f t="shared" si="16"/>
        <v>9</v>
      </c>
      <c r="S21" s="10">
        <f t="shared" si="17"/>
        <v>0</v>
      </c>
      <c r="T21" s="13">
        <f t="shared" si="17"/>
        <v>1</v>
      </c>
      <c r="U21" t="str">
        <f t="shared" si="18"/>
        <v>{31.0,3,9,0,1},</v>
      </c>
    </row>
    <row r="22" spans="1:21" x14ac:dyDescent="0.25">
      <c r="A22" t="s">
        <v>3</v>
      </c>
      <c r="B22" t="s">
        <v>177</v>
      </c>
      <c r="C22" t="s">
        <v>176</v>
      </c>
      <c r="D22" t="s">
        <v>178</v>
      </c>
      <c r="E22">
        <f t="shared" si="13"/>
        <v>31</v>
      </c>
      <c r="F22">
        <f t="shared" si="12"/>
        <v>74</v>
      </c>
      <c r="G22">
        <f t="shared" si="12"/>
        <v>4</v>
      </c>
      <c r="H22">
        <f t="shared" si="12"/>
        <v>12</v>
      </c>
      <c r="L22" t="s">
        <v>140</v>
      </c>
      <c r="P22" s="4">
        <f t="shared" si="14"/>
        <v>31</v>
      </c>
      <c r="Q22" s="5">
        <f t="shared" si="15"/>
        <v>4</v>
      </c>
      <c r="R22" s="5">
        <f t="shared" si="16"/>
        <v>10</v>
      </c>
      <c r="S22" s="10">
        <f t="shared" si="17"/>
        <v>1</v>
      </c>
      <c r="T22" s="13">
        <f t="shared" si="17"/>
        <v>3</v>
      </c>
      <c r="U22" t="str">
        <f t="shared" si="18"/>
        <v>{31.0,4,10,1,3},</v>
      </c>
    </row>
    <row r="23" spans="1:21" x14ac:dyDescent="0.25">
      <c r="A23" t="s">
        <v>3</v>
      </c>
      <c r="B23" t="s">
        <v>160</v>
      </c>
      <c r="C23" t="s">
        <v>178</v>
      </c>
      <c r="D23" t="s">
        <v>163</v>
      </c>
      <c r="E23">
        <f t="shared" si="13"/>
        <v>31</v>
      </c>
      <c r="F23">
        <f t="shared" si="12"/>
        <v>91</v>
      </c>
      <c r="G23">
        <f t="shared" si="12"/>
        <v>12</v>
      </c>
      <c r="H23">
        <f t="shared" si="12"/>
        <v>20</v>
      </c>
      <c r="P23" s="4">
        <f t="shared" si="14"/>
        <v>31</v>
      </c>
      <c r="Q23" s="5">
        <f t="shared" si="15"/>
        <v>5</v>
      </c>
      <c r="R23" s="5">
        <f t="shared" si="16"/>
        <v>11</v>
      </c>
      <c r="S23" s="10">
        <f t="shared" si="17"/>
        <v>3</v>
      </c>
      <c r="T23" s="13">
        <f t="shared" si="17"/>
        <v>5</v>
      </c>
      <c r="U23" t="str">
        <f t="shared" si="18"/>
        <v>{31.0,5,11,3,5},</v>
      </c>
    </row>
    <row r="24" spans="1:21" x14ac:dyDescent="0.25">
      <c r="A24" t="s">
        <v>3</v>
      </c>
      <c r="B24" t="s">
        <v>178</v>
      </c>
      <c r="C24" t="s">
        <v>172</v>
      </c>
      <c r="D24" t="s">
        <v>179</v>
      </c>
      <c r="E24">
        <f t="shared" si="13"/>
        <v>31</v>
      </c>
      <c r="F24">
        <f t="shared" si="12"/>
        <v>12</v>
      </c>
      <c r="G24">
        <f t="shared" si="12"/>
        <v>24</v>
      </c>
      <c r="H24">
        <f t="shared" si="12"/>
        <v>28</v>
      </c>
      <c r="P24" s="4">
        <f t="shared" si="14"/>
        <v>31</v>
      </c>
      <c r="Q24" s="5">
        <f t="shared" si="15"/>
        <v>0</v>
      </c>
      <c r="R24" s="5">
        <f t="shared" si="16"/>
        <v>12</v>
      </c>
      <c r="S24" s="10">
        <f t="shared" si="17"/>
        <v>6</v>
      </c>
      <c r="T24" s="13">
        <f t="shared" si="17"/>
        <v>7</v>
      </c>
      <c r="U24" t="str">
        <f t="shared" si="18"/>
        <v>{31.0,0,12,6,7},</v>
      </c>
    </row>
    <row r="25" spans="1:21" x14ac:dyDescent="0.25">
      <c r="A25" t="s">
        <v>3</v>
      </c>
      <c r="B25" t="s">
        <v>180</v>
      </c>
      <c r="C25" t="s">
        <v>172</v>
      </c>
      <c r="D25" t="s">
        <v>181</v>
      </c>
      <c r="E25">
        <f t="shared" si="13"/>
        <v>31</v>
      </c>
      <c r="F25">
        <f t="shared" si="12"/>
        <v>108</v>
      </c>
      <c r="G25">
        <f t="shared" si="12"/>
        <v>24</v>
      </c>
      <c r="H25">
        <f t="shared" si="12"/>
        <v>32</v>
      </c>
      <c r="P25" s="4">
        <f t="shared" si="14"/>
        <v>31</v>
      </c>
      <c r="Q25" s="5">
        <f t="shared" si="15"/>
        <v>6</v>
      </c>
      <c r="R25" s="5">
        <f t="shared" si="16"/>
        <v>12</v>
      </c>
      <c r="S25" s="10">
        <f t="shared" si="17"/>
        <v>6</v>
      </c>
      <c r="T25" s="13">
        <f t="shared" si="17"/>
        <v>8</v>
      </c>
      <c r="U25" t="str">
        <f t="shared" si="18"/>
        <v>{31.0,6,12,6,8},</v>
      </c>
    </row>
    <row r="26" spans="1:21" x14ac:dyDescent="0.25">
      <c r="A26" t="s">
        <v>3</v>
      </c>
      <c r="B26" t="s">
        <v>156</v>
      </c>
      <c r="C26" t="s">
        <v>171</v>
      </c>
      <c r="D26" t="s">
        <v>179</v>
      </c>
      <c r="E26">
        <f t="shared" si="13"/>
        <v>31</v>
      </c>
      <c r="F26">
        <f t="shared" si="12"/>
        <v>1</v>
      </c>
      <c r="G26">
        <f t="shared" si="12"/>
        <v>16</v>
      </c>
      <c r="H26">
        <f t="shared" si="12"/>
        <v>28</v>
      </c>
      <c r="P26" s="4">
        <f t="shared" si="14"/>
        <v>31</v>
      </c>
      <c r="Q26" s="5">
        <f t="shared" si="15"/>
        <v>0</v>
      </c>
      <c r="R26" s="5">
        <f t="shared" si="16"/>
        <v>1</v>
      </c>
      <c r="S26" s="10">
        <f t="shared" si="17"/>
        <v>4</v>
      </c>
      <c r="T26" s="13">
        <f t="shared" si="17"/>
        <v>7</v>
      </c>
      <c r="U26" t="str">
        <f t="shared" si="18"/>
        <v>{31.0,0,1,4,7},</v>
      </c>
    </row>
    <row r="27" spans="1:21" x14ac:dyDescent="0.25">
      <c r="A27" t="s">
        <v>3</v>
      </c>
      <c r="B27" t="s">
        <v>155</v>
      </c>
      <c r="C27" t="s">
        <v>171</v>
      </c>
      <c r="D27" t="s">
        <v>181</v>
      </c>
      <c r="E27">
        <f t="shared" si="13"/>
        <v>31</v>
      </c>
      <c r="F27">
        <f t="shared" si="12"/>
        <v>103</v>
      </c>
      <c r="G27">
        <f t="shared" si="12"/>
        <v>16</v>
      </c>
      <c r="H27">
        <f t="shared" si="12"/>
        <v>32</v>
      </c>
      <c r="P27" s="4">
        <f t="shared" si="14"/>
        <v>31</v>
      </c>
      <c r="Q27" s="5">
        <f t="shared" si="15"/>
        <v>6</v>
      </c>
      <c r="R27" s="5">
        <f t="shared" si="16"/>
        <v>7</v>
      </c>
      <c r="S27" s="10">
        <f t="shared" si="17"/>
        <v>4</v>
      </c>
      <c r="T27" s="13">
        <f t="shared" si="17"/>
        <v>8</v>
      </c>
      <c r="U27" t="str">
        <f t="shared" si="18"/>
        <v>{31.0,6,7,4,8},</v>
      </c>
    </row>
    <row r="28" spans="1:21" x14ac:dyDescent="0.25">
      <c r="A28" t="s">
        <v>3</v>
      </c>
      <c r="B28" t="s">
        <v>152</v>
      </c>
      <c r="C28" t="s">
        <v>174</v>
      </c>
      <c r="D28" t="s">
        <v>179</v>
      </c>
      <c r="E28">
        <f t="shared" si="13"/>
        <v>31</v>
      </c>
      <c r="F28">
        <f t="shared" si="12"/>
        <v>18</v>
      </c>
      <c r="G28">
        <f t="shared" si="12"/>
        <v>8</v>
      </c>
      <c r="H28">
        <f t="shared" si="12"/>
        <v>28</v>
      </c>
      <c r="P28" s="4">
        <f t="shared" si="14"/>
        <v>31</v>
      </c>
      <c r="Q28" s="5">
        <f t="shared" si="15"/>
        <v>1</v>
      </c>
      <c r="R28" s="5">
        <f t="shared" si="16"/>
        <v>2</v>
      </c>
      <c r="S28" s="10">
        <f t="shared" si="17"/>
        <v>2</v>
      </c>
      <c r="T28" s="13">
        <f t="shared" si="17"/>
        <v>7</v>
      </c>
      <c r="U28" t="str">
        <f t="shared" si="18"/>
        <v>{31.0,1,2,2,7},</v>
      </c>
    </row>
    <row r="29" spans="1:21" x14ac:dyDescent="0.25">
      <c r="A29" t="s">
        <v>3</v>
      </c>
      <c r="B29" t="s">
        <v>151</v>
      </c>
      <c r="C29" t="s">
        <v>174</v>
      </c>
      <c r="D29" t="s">
        <v>181</v>
      </c>
      <c r="E29">
        <f t="shared" si="13"/>
        <v>31</v>
      </c>
      <c r="F29">
        <f t="shared" si="12"/>
        <v>120</v>
      </c>
      <c r="G29">
        <f t="shared" si="12"/>
        <v>8</v>
      </c>
      <c r="H29">
        <f t="shared" si="12"/>
        <v>32</v>
      </c>
      <c r="P29" s="4">
        <f t="shared" si="14"/>
        <v>31</v>
      </c>
      <c r="Q29" s="5">
        <f t="shared" si="15"/>
        <v>7</v>
      </c>
      <c r="R29" s="5">
        <f t="shared" si="16"/>
        <v>8</v>
      </c>
      <c r="S29" s="10">
        <f t="shared" si="17"/>
        <v>2</v>
      </c>
      <c r="T29" s="13">
        <f t="shared" si="17"/>
        <v>8</v>
      </c>
      <c r="U29" t="str">
        <f t="shared" si="18"/>
        <v>{31.0,7,8,2,8},</v>
      </c>
    </row>
    <row r="30" spans="1:21" x14ac:dyDescent="0.25">
      <c r="A30" t="s">
        <v>3</v>
      </c>
      <c r="B30" t="s">
        <v>146</v>
      </c>
      <c r="C30" t="s">
        <v>142</v>
      </c>
      <c r="D30" t="s">
        <v>179</v>
      </c>
      <c r="E30">
        <f t="shared" si="13"/>
        <v>31</v>
      </c>
      <c r="F30">
        <f t="shared" si="12"/>
        <v>35</v>
      </c>
      <c r="G30">
        <f t="shared" si="12"/>
        <v>0</v>
      </c>
      <c r="H30">
        <f t="shared" si="12"/>
        <v>28</v>
      </c>
      <c r="P30" s="4">
        <f t="shared" si="14"/>
        <v>31</v>
      </c>
      <c r="Q30" s="5">
        <f t="shared" si="15"/>
        <v>2</v>
      </c>
      <c r="R30" s="5">
        <f t="shared" si="16"/>
        <v>3</v>
      </c>
      <c r="S30" s="10">
        <f t="shared" si="17"/>
        <v>0</v>
      </c>
      <c r="T30" s="13">
        <f t="shared" si="17"/>
        <v>7</v>
      </c>
      <c r="U30" t="str">
        <f t="shared" si="18"/>
        <v>{31.0,2,3,0,7},</v>
      </c>
    </row>
    <row r="31" spans="1:21" x14ac:dyDescent="0.25">
      <c r="A31" t="s">
        <v>3</v>
      </c>
      <c r="B31" t="s">
        <v>145</v>
      </c>
      <c r="C31" t="s">
        <v>142</v>
      </c>
      <c r="D31" t="s">
        <v>181</v>
      </c>
      <c r="E31">
        <f t="shared" si="13"/>
        <v>31</v>
      </c>
      <c r="F31">
        <f t="shared" si="12"/>
        <v>137</v>
      </c>
      <c r="G31">
        <f t="shared" si="12"/>
        <v>0</v>
      </c>
      <c r="H31">
        <f t="shared" si="12"/>
        <v>32</v>
      </c>
      <c r="P31" s="4">
        <f t="shared" si="14"/>
        <v>31</v>
      </c>
      <c r="Q31" s="5">
        <f t="shared" si="15"/>
        <v>8</v>
      </c>
      <c r="R31" s="5">
        <f t="shared" si="16"/>
        <v>9</v>
      </c>
      <c r="S31" s="10">
        <f t="shared" si="17"/>
        <v>0</v>
      </c>
      <c r="T31" s="13">
        <f t="shared" si="17"/>
        <v>8</v>
      </c>
      <c r="U31" t="str">
        <f t="shared" si="18"/>
        <v>{31.0,8,9,0,8},</v>
      </c>
    </row>
    <row r="32" spans="1:21" x14ac:dyDescent="0.25">
      <c r="A32" t="s">
        <v>3</v>
      </c>
      <c r="B32" t="s">
        <v>149</v>
      </c>
      <c r="C32" t="s">
        <v>176</v>
      </c>
      <c r="D32" t="s">
        <v>179</v>
      </c>
      <c r="E32">
        <f t="shared" si="13"/>
        <v>31</v>
      </c>
      <c r="F32">
        <f t="shared" si="12"/>
        <v>52</v>
      </c>
      <c r="G32">
        <f t="shared" si="12"/>
        <v>4</v>
      </c>
      <c r="H32">
        <f t="shared" si="12"/>
        <v>28</v>
      </c>
      <c r="P32" s="4">
        <f t="shared" si="14"/>
        <v>31</v>
      </c>
      <c r="Q32" s="5">
        <f t="shared" si="15"/>
        <v>3</v>
      </c>
      <c r="R32" s="5">
        <f t="shared" si="16"/>
        <v>4</v>
      </c>
      <c r="S32" s="10">
        <f t="shared" si="17"/>
        <v>1</v>
      </c>
      <c r="T32" s="13">
        <f t="shared" si="17"/>
        <v>7</v>
      </c>
      <c r="U32" t="str">
        <f t="shared" si="18"/>
        <v>{31.0,3,4,1,7},</v>
      </c>
    </row>
    <row r="33" spans="1:21" x14ac:dyDescent="0.25">
      <c r="A33" t="s">
        <v>3</v>
      </c>
      <c r="B33" t="s">
        <v>148</v>
      </c>
      <c r="C33" t="s">
        <v>176</v>
      </c>
      <c r="D33" t="s">
        <v>181</v>
      </c>
      <c r="E33">
        <f t="shared" si="13"/>
        <v>31</v>
      </c>
      <c r="F33">
        <f t="shared" si="12"/>
        <v>154</v>
      </c>
      <c r="G33">
        <f t="shared" si="12"/>
        <v>4</v>
      </c>
      <c r="H33">
        <f t="shared" si="12"/>
        <v>32</v>
      </c>
      <c r="P33" s="4">
        <f t="shared" si="14"/>
        <v>31</v>
      </c>
      <c r="Q33" s="5">
        <f t="shared" si="15"/>
        <v>9</v>
      </c>
      <c r="R33" s="5">
        <f t="shared" si="16"/>
        <v>10</v>
      </c>
      <c r="S33" s="10">
        <f t="shared" si="17"/>
        <v>1</v>
      </c>
      <c r="T33" s="13">
        <f t="shared" si="17"/>
        <v>8</v>
      </c>
      <c r="U33" t="str">
        <f t="shared" si="18"/>
        <v>{31.0,9,10,1,8},</v>
      </c>
    </row>
    <row r="34" spans="1:21" x14ac:dyDescent="0.25">
      <c r="A34" t="s">
        <v>3</v>
      </c>
      <c r="B34" t="s">
        <v>154</v>
      </c>
      <c r="C34" t="s">
        <v>178</v>
      </c>
      <c r="D34" t="s">
        <v>179</v>
      </c>
      <c r="E34">
        <f t="shared" si="13"/>
        <v>31</v>
      </c>
      <c r="F34">
        <f t="shared" si="13"/>
        <v>69</v>
      </c>
      <c r="G34">
        <f t="shared" si="13"/>
        <v>12</v>
      </c>
      <c r="H34">
        <f t="shared" si="13"/>
        <v>28</v>
      </c>
      <c r="P34" s="4">
        <f t="shared" si="14"/>
        <v>31</v>
      </c>
      <c r="Q34" s="5">
        <f t="shared" si="15"/>
        <v>4</v>
      </c>
      <c r="R34" s="5">
        <f t="shared" si="16"/>
        <v>5</v>
      </c>
      <c r="S34" s="10">
        <f t="shared" si="17"/>
        <v>3</v>
      </c>
      <c r="T34" s="13">
        <f t="shared" si="17"/>
        <v>7</v>
      </c>
      <c r="U34" t="str">
        <f t="shared" si="18"/>
        <v>{31.0,4,5,3,7},</v>
      </c>
    </row>
    <row r="35" spans="1:21" x14ac:dyDescent="0.25">
      <c r="A35" t="s">
        <v>3</v>
      </c>
      <c r="B35" t="s">
        <v>153</v>
      </c>
      <c r="C35" t="s">
        <v>178</v>
      </c>
      <c r="D35" t="s">
        <v>181</v>
      </c>
      <c r="E35">
        <f t="shared" si="13"/>
        <v>31</v>
      </c>
      <c r="F35">
        <f t="shared" si="13"/>
        <v>171</v>
      </c>
      <c r="G35">
        <f t="shared" si="13"/>
        <v>12</v>
      </c>
      <c r="H35">
        <f t="shared" si="13"/>
        <v>32</v>
      </c>
      <c r="P35" s="4">
        <f t="shared" si="14"/>
        <v>31</v>
      </c>
      <c r="Q35" s="5">
        <f t="shared" si="15"/>
        <v>10</v>
      </c>
      <c r="R35" s="5">
        <f t="shared" si="16"/>
        <v>11</v>
      </c>
      <c r="S35" s="10">
        <f t="shared" si="17"/>
        <v>3</v>
      </c>
      <c r="T35" s="13">
        <f t="shared" si="17"/>
        <v>8</v>
      </c>
      <c r="U35" t="str">
        <f t="shared" si="18"/>
        <v>{31.0,10,11,3,8},</v>
      </c>
    </row>
    <row r="36" spans="1:21" x14ac:dyDescent="0.25">
      <c r="A36" t="s">
        <v>3</v>
      </c>
      <c r="B36" t="s">
        <v>182</v>
      </c>
      <c r="C36" t="s">
        <v>163</v>
      </c>
      <c r="D36" t="s">
        <v>179</v>
      </c>
      <c r="E36">
        <f t="shared" si="13"/>
        <v>31</v>
      </c>
      <c r="F36">
        <f t="shared" si="13"/>
        <v>92</v>
      </c>
      <c r="G36">
        <f t="shared" si="13"/>
        <v>20</v>
      </c>
      <c r="H36">
        <f t="shared" si="13"/>
        <v>28</v>
      </c>
      <c r="P36" s="4">
        <f t="shared" si="14"/>
        <v>31</v>
      </c>
      <c r="Q36" s="5">
        <f t="shared" si="15"/>
        <v>5</v>
      </c>
      <c r="R36" s="5">
        <f t="shared" si="16"/>
        <v>12</v>
      </c>
      <c r="S36" s="10">
        <f t="shared" si="17"/>
        <v>5</v>
      </c>
      <c r="T36" s="13">
        <f t="shared" si="17"/>
        <v>7</v>
      </c>
      <c r="U36" t="str">
        <f t="shared" si="18"/>
        <v>{31.0,5,12,5,7},</v>
      </c>
    </row>
    <row r="37" spans="1:21" x14ac:dyDescent="0.25">
      <c r="A37" t="s">
        <v>3</v>
      </c>
      <c r="B37" t="s">
        <v>183</v>
      </c>
      <c r="C37" t="s">
        <v>163</v>
      </c>
      <c r="D37" t="s">
        <v>181</v>
      </c>
      <c r="E37">
        <f t="shared" si="13"/>
        <v>31</v>
      </c>
      <c r="F37">
        <f t="shared" si="13"/>
        <v>188</v>
      </c>
      <c r="G37">
        <f t="shared" si="13"/>
        <v>20</v>
      </c>
      <c r="H37">
        <f t="shared" si="13"/>
        <v>32</v>
      </c>
      <c r="P37" s="4">
        <f t="shared" si="14"/>
        <v>31</v>
      </c>
      <c r="Q37" s="5">
        <f t="shared" si="15"/>
        <v>11</v>
      </c>
      <c r="R37" s="5">
        <f t="shared" si="16"/>
        <v>12</v>
      </c>
      <c r="S37" s="10">
        <f t="shared" si="17"/>
        <v>5</v>
      </c>
      <c r="T37" s="13">
        <f t="shared" si="17"/>
        <v>8</v>
      </c>
      <c r="U37" t="str">
        <f t="shared" si="18"/>
        <v>{31.0,11,12,5,8},</v>
      </c>
    </row>
    <row r="38" spans="1:21" x14ac:dyDescent="0.25">
      <c r="A38" t="s">
        <v>166</v>
      </c>
      <c r="B38" t="s">
        <v>159</v>
      </c>
      <c r="C38" t="s">
        <v>184</v>
      </c>
      <c r="D38" t="s">
        <v>147</v>
      </c>
      <c r="E38">
        <f t="shared" si="13"/>
        <v>10</v>
      </c>
      <c r="F38">
        <f t="shared" si="13"/>
        <v>204</v>
      </c>
      <c r="G38">
        <f t="shared" si="13"/>
        <v>36</v>
      </c>
      <c r="H38">
        <f t="shared" si="13"/>
        <v>40</v>
      </c>
      <c r="P38" s="4">
        <f t="shared" si="14"/>
        <v>10</v>
      </c>
      <c r="Q38" s="5">
        <f t="shared" si="15"/>
        <v>12</v>
      </c>
      <c r="R38" s="5">
        <f t="shared" si="16"/>
        <v>12</v>
      </c>
      <c r="S38" s="10">
        <f t="shared" si="17"/>
        <v>9</v>
      </c>
      <c r="T38" s="13">
        <f t="shared" si="17"/>
        <v>10</v>
      </c>
      <c r="U38" t="str">
        <f t="shared" si="18"/>
        <v>{10.0,12,12,9,10},</v>
      </c>
    </row>
    <row r="39" spans="1:21" x14ac:dyDescent="0.25">
      <c r="A39" t="s">
        <v>166</v>
      </c>
      <c r="B39" t="s">
        <v>159</v>
      </c>
      <c r="C39" t="s">
        <v>147</v>
      </c>
      <c r="D39" t="s">
        <v>185</v>
      </c>
      <c r="E39">
        <f t="shared" si="13"/>
        <v>10</v>
      </c>
      <c r="F39">
        <f t="shared" si="13"/>
        <v>204</v>
      </c>
      <c r="G39">
        <f t="shared" si="13"/>
        <v>40</v>
      </c>
      <c r="H39">
        <f t="shared" si="13"/>
        <v>44</v>
      </c>
      <c r="P39" s="4">
        <f t="shared" si="14"/>
        <v>10</v>
      </c>
      <c r="Q39" s="5">
        <f t="shared" si="15"/>
        <v>12</v>
      </c>
      <c r="R39" s="5">
        <f t="shared" si="16"/>
        <v>12</v>
      </c>
      <c r="S39" s="10">
        <f t="shared" si="17"/>
        <v>10</v>
      </c>
      <c r="T39" s="13">
        <f t="shared" si="17"/>
        <v>11</v>
      </c>
      <c r="U39" t="str">
        <f t="shared" si="18"/>
        <v>{10.0,12,12,10,11},</v>
      </c>
    </row>
    <row r="40" spans="1:21" x14ac:dyDescent="0.25">
      <c r="A40" t="s">
        <v>166</v>
      </c>
      <c r="B40" t="s">
        <v>159</v>
      </c>
      <c r="C40" t="s">
        <v>185</v>
      </c>
      <c r="D40" t="s">
        <v>184</v>
      </c>
      <c r="E40">
        <f t="shared" si="13"/>
        <v>10</v>
      </c>
      <c r="F40">
        <f t="shared" si="13"/>
        <v>204</v>
      </c>
      <c r="G40">
        <f t="shared" si="13"/>
        <v>44</v>
      </c>
      <c r="H40">
        <f t="shared" si="13"/>
        <v>36</v>
      </c>
      <c r="P40" s="4">
        <f t="shared" si="14"/>
        <v>10</v>
      </c>
      <c r="Q40" s="5">
        <f t="shared" si="15"/>
        <v>12</v>
      </c>
      <c r="R40" s="5">
        <f t="shared" si="16"/>
        <v>12</v>
      </c>
      <c r="S40" s="10">
        <f t="shared" si="17"/>
        <v>11</v>
      </c>
      <c r="T40" s="13">
        <f t="shared" si="17"/>
        <v>9</v>
      </c>
      <c r="U40" t="str">
        <f t="shared" si="18"/>
        <v>{10.0,12,12,11,9},</v>
      </c>
    </row>
    <row r="41" spans="1:21" x14ac:dyDescent="0.25">
      <c r="A41" t="s">
        <v>166</v>
      </c>
      <c r="B41" t="s">
        <v>159</v>
      </c>
      <c r="C41" t="s">
        <v>186</v>
      </c>
      <c r="D41" t="s">
        <v>149</v>
      </c>
      <c r="E41">
        <f t="shared" si="13"/>
        <v>10</v>
      </c>
      <c r="F41">
        <f t="shared" si="13"/>
        <v>204</v>
      </c>
      <c r="G41">
        <f t="shared" si="13"/>
        <v>48</v>
      </c>
      <c r="H41">
        <f t="shared" si="13"/>
        <v>52</v>
      </c>
      <c r="P41" s="4">
        <f t="shared" si="14"/>
        <v>10</v>
      </c>
      <c r="Q41" s="5">
        <f t="shared" si="15"/>
        <v>12</v>
      </c>
      <c r="R41" s="5">
        <f t="shared" si="16"/>
        <v>12</v>
      </c>
      <c r="S41" s="10">
        <f t="shared" si="17"/>
        <v>12</v>
      </c>
      <c r="T41" s="13">
        <f t="shared" si="17"/>
        <v>13</v>
      </c>
      <c r="U41" t="str">
        <f t="shared" si="18"/>
        <v>{10.0,12,12,12,13},</v>
      </c>
    </row>
    <row r="42" spans="1:21" x14ac:dyDescent="0.25">
      <c r="A42" t="s">
        <v>166</v>
      </c>
      <c r="B42" t="s">
        <v>159</v>
      </c>
      <c r="C42" t="s">
        <v>149</v>
      </c>
      <c r="D42" t="s">
        <v>187</v>
      </c>
      <c r="E42">
        <f t="shared" si="13"/>
        <v>10</v>
      </c>
      <c r="F42">
        <f t="shared" si="13"/>
        <v>204</v>
      </c>
      <c r="G42">
        <f t="shared" si="13"/>
        <v>52</v>
      </c>
      <c r="H42">
        <f t="shared" si="13"/>
        <v>56</v>
      </c>
      <c r="P42" s="4">
        <f t="shared" si="14"/>
        <v>10</v>
      </c>
      <c r="Q42" s="5">
        <f t="shared" si="15"/>
        <v>12</v>
      </c>
      <c r="R42" s="5">
        <f t="shared" si="16"/>
        <v>12</v>
      </c>
      <c r="S42" s="10">
        <f t="shared" si="17"/>
        <v>13</v>
      </c>
      <c r="T42" s="13">
        <f t="shared" si="17"/>
        <v>14</v>
      </c>
      <c r="U42" t="str">
        <f t="shared" si="18"/>
        <v>{10.0,12,12,13,14},</v>
      </c>
    </row>
    <row r="43" spans="1:21" x14ac:dyDescent="0.25">
      <c r="A43" t="s">
        <v>166</v>
      </c>
      <c r="B43" t="s">
        <v>159</v>
      </c>
      <c r="C43" t="s">
        <v>187</v>
      </c>
      <c r="D43" t="s">
        <v>186</v>
      </c>
      <c r="E43">
        <f t="shared" si="13"/>
        <v>10</v>
      </c>
      <c r="F43">
        <f t="shared" si="13"/>
        <v>204</v>
      </c>
      <c r="G43">
        <f t="shared" si="13"/>
        <v>56</v>
      </c>
      <c r="H43">
        <f t="shared" si="13"/>
        <v>48</v>
      </c>
      <c r="P43" s="4">
        <f t="shared" si="14"/>
        <v>10</v>
      </c>
      <c r="Q43" s="5">
        <f t="shared" si="15"/>
        <v>12</v>
      </c>
      <c r="R43" s="5">
        <f t="shared" si="16"/>
        <v>12</v>
      </c>
      <c r="S43" s="10">
        <f t="shared" si="17"/>
        <v>14</v>
      </c>
      <c r="T43" s="13">
        <f t="shared" si="17"/>
        <v>12</v>
      </c>
      <c r="U43" t="str">
        <f t="shared" si="18"/>
        <v>{10.0,12,12,14,12},</v>
      </c>
    </row>
    <row r="44" spans="1:21" x14ac:dyDescent="0.25">
      <c r="A44" t="s">
        <v>111</v>
      </c>
      <c r="I44" t="s">
        <v>47</v>
      </c>
      <c r="J44" t="s">
        <v>48</v>
      </c>
      <c r="K44" t="s">
        <v>49</v>
      </c>
      <c r="P44" s="4" t="s">
        <v>57</v>
      </c>
      <c r="Q44" s="5" t="s">
        <v>130</v>
      </c>
      <c r="R44" s="5" t="s">
        <v>131</v>
      </c>
      <c r="S44" s="6" t="s">
        <v>132</v>
      </c>
    </row>
    <row r="45" spans="1:21" x14ac:dyDescent="0.25">
      <c r="A45" t="s">
        <v>5</v>
      </c>
      <c r="B45" t="s">
        <v>188</v>
      </c>
      <c r="C45" t="s">
        <v>182</v>
      </c>
      <c r="D45" t="s">
        <v>162</v>
      </c>
      <c r="E45">
        <f t="shared" ref="E45:H57" si="19">HEX2DEC(RIGHT(TRIM(A45),2))</f>
        <v>159</v>
      </c>
      <c r="F45">
        <f t="shared" si="19"/>
        <v>26</v>
      </c>
      <c r="G45">
        <f t="shared" si="19"/>
        <v>92</v>
      </c>
      <c r="H45">
        <f t="shared" si="19"/>
        <v>6</v>
      </c>
      <c r="I45">
        <f>F45*IF(_xlfn.BITAND(E45,128)=0,1,-1)</f>
        <v>-26</v>
      </c>
      <c r="J45">
        <f>G45*IF(_xlfn.BITAND(E45,64)=0,1,-1)</f>
        <v>92</v>
      </c>
      <c r="K45">
        <f>H45*IF(_xlfn.BITAND(E45,32)=0,1,-1)</f>
        <v>6</v>
      </c>
      <c r="P45" s="4">
        <f>_xlfn.BITAND(E45,HEX2DEC("1F"))</f>
        <v>31</v>
      </c>
      <c r="Q45" s="5">
        <f>I45</f>
        <v>-26</v>
      </c>
      <c r="R45" s="5">
        <f t="shared" ref="R45:S57" si="20">J45</f>
        <v>92</v>
      </c>
      <c r="S45" s="6">
        <f t="shared" si="20"/>
        <v>6</v>
      </c>
      <c r="T45" t="str">
        <f>"{"&amp;P45&amp;".0,"&amp;Q45&amp;".0,"&amp;R45&amp;".0,"&amp;S45&amp;".0},"</f>
        <v>{31.0,-26.0,92.0,6.0},</v>
      </c>
    </row>
    <row r="46" spans="1:21" x14ac:dyDescent="0.25">
      <c r="A46" t="s">
        <v>5</v>
      </c>
      <c r="B46" t="s">
        <v>173</v>
      </c>
      <c r="C46" t="s">
        <v>182</v>
      </c>
      <c r="D46" t="s">
        <v>189</v>
      </c>
      <c r="E46">
        <f t="shared" si="19"/>
        <v>159</v>
      </c>
      <c r="F46">
        <f t="shared" si="19"/>
        <v>23</v>
      </c>
      <c r="G46">
        <f t="shared" si="19"/>
        <v>92</v>
      </c>
      <c r="H46">
        <f t="shared" si="19"/>
        <v>11</v>
      </c>
      <c r="I46">
        <f t="shared" ref="I46:I57" si="21">F46*IF(_xlfn.BITAND(E46,128)=0,1,-1)</f>
        <v>-23</v>
      </c>
      <c r="J46">
        <f t="shared" ref="J46:J57" si="22">G46*IF(_xlfn.BITAND(E46,64)=0,1,-1)</f>
        <v>92</v>
      </c>
      <c r="K46">
        <f t="shared" ref="K46:K57" si="23">H46*IF(_xlfn.BITAND(E46,32)=0,1,-1)</f>
        <v>11</v>
      </c>
      <c r="P46" s="4">
        <f t="shared" ref="P46:P57" si="24">_xlfn.BITAND(E46,HEX2DEC("1F"))</f>
        <v>31</v>
      </c>
      <c r="Q46" s="5">
        <f t="shared" ref="Q46:Q57" si="25">I46</f>
        <v>-23</v>
      </c>
      <c r="R46" s="5">
        <f t="shared" si="20"/>
        <v>92</v>
      </c>
      <c r="S46" s="6">
        <f t="shared" si="20"/>
        <v>11</v>
      </c>
      <c r="T46" t="str">
        <f t="shared" ref="T46:T57" si="26">"{"&amp;P46&amp;".0,"&amp;Q46&amp;".0,"&amp;R46&amp;".0,"&amp;S46&amp;".0},"</f>
        <v>{31.0,-23.0,92.0,11.0},</v>
      </c>
    </row>
    <row r="47" spans="1:21" x14ac:dyDescent="0.25">
      <c r="A47" t="s">
        <v>5</v>
      </c>
      <c r="B47" t="s">
        <v>190</v>
      </c>
      <c r="C47" t="s">
        <v>191</v>
      </c>
      <c r="D47" t="s">
        <v>152</v>
      </c>
      <c r="E47">
        <f t="shared" si="19"/>
        <v>159</v>
      </c>
      <c r="F47">
        <f t="shared" si="19"/>
        <v>9</v>
      </c>
      <c r="G47">
        <f t="shared" si="19"/>
        <v>93</v>
      </c>
      <c r="H47">
        <f t="shared" si="19"/>
        <v>18</v>
      </c>
      <c r="I47">
        <f t="shared" si="21"/>
        <v>-9</v>
      </c>
      <c r="J47">
        <f t="shared" si="22"/>
        <v>93</v>
      </c>
      <c r="K47">
        <f t="shared" si="23"/>
        <v>18</v>
      </c>
      <c r="P47" s="4">
        <f t="shared" si="24"/>
        <v>31</v>
      </c>
      <c r="Q47" s="5">
        <f t="shared" si="25"/>
        <v>-9</v>
      </c>
      <c r="R47" s="5">
        <f t="shared" si="20"/>
        <v>93</v>
      </c>
      <c r="S47" s="6">
        <f t="shared" si="20"/>
        <v>18</v>
      </c>
      <c r="T47" t="str">
        <f t="shared" si="26"/>
        <v>{31.0,-9.0,93.0,18.0},</v>
      </c>
    </row>
    <row r="48" spans="1:21" x14ac:dyDescent="0.25">
      <c r="A48" t="s">
        <v>3</v>
      </c>
      <c r="B48" t="s">
        <v>190</v>
      </c>
      <c r="C48" t="s">
        <v>191</v>
      </c>
      <c r="D48" t="s">
        <v>152</v>
      </c>
      <c r="E48">
        <f t="shared" si="19"/>
        <v>31</v>
      </c>
      <c r="F48">
        <f t="shared" si="19"/>
        <v>9</v>
      </c>
      <c r="G48">
        <f t="shared" si="19"/>
        <v>93</v>
      </c>
      <c r="H48">
        <f t="shared" si="19"/>
        <v>18</v>
      </c>
      <c r="I48">
        <f t="shared" si="21"/>
        <v>9</v>
      </c>
      <c r="J48">
        <f t="shared" si="22"/>
        <v>93</v>
      </c>
      <c r="K48">
        <f t="shared" si="23"/>
        <v>18</v>
      </c>
      <c r="P48" s="4">
        <f t="shared" si="24"/>
        <v>31</v>
      </c>
      <c r="Q48" s="5">
        <f t="shared" si="25"/>
        <v>9</v>
      </c>
      <c r="R48" s="5">
        <f t="shared" si="20"/>
        <v>93</v>
      </c>
      <c r="S48" s="6">
        <f t="shared" si="20"/>
        <v>18</v>
      </c>
      <c r="T48" t="str">
        <f t="shared" si="26"/>
        <v>{31.0,9.0,93.0,18.0},</v>
      </c>
    </row>
    <row r="49" spans="1:20" x14ac:dyDescent="0.25">
      <c r="A49" t="s">
        <v>3</v>
      </c>
      <c r="B49" t="s">
        <v>173</v>
      </c>
      <c r="C49" t="s">
        <v>182</v>
      </c>
      <c r="D49" t="s">
        <v>189</v>
      </c>
      <c r="E49">
        <f t="shared" si="19"/>
        <v>31</v>
      </c>
      <c r="F49">
        <f t="shared" si="19"/>
        <v>23</v>
      </c>
      <c r="G49">
        <f t="shared" si="19"/>
        <v>92</v>
      </c>
      <c r="H49">
        <f t="shared" si="19"/>
        <v>11</v>
      </c>
      <c r="I49">
        <f t="shared" si="21"/>
        <v>23</v>
      </c>
      <c r="J49">
        <f t="shared" si="22"/>
        <v>92</v>
      </c>
      <c r="K49">
        <f t="shared" si="23"/>
        <v>11</v>
      </c>
      <c r="P49" s="4">
        <f t="shared" si="24"/>
        <v>31</v>
      </c>
      <c r="Q49" s="5">
        <f t="shared" si="25"/>
        <v>23</v>
      </c>
      <c r="R49" s="5">
        <f t="shared" si="20"/>
        <v>92</v>
      </c>
      <c r="S49" s="6">
        <f t="shared" si="20"/>
        <v>11</v>
      </c>
      <c r="T49" t="str">
        <f t="shared" si="26"/>
        <v>{31.0,23.0,92.0,11.0},</v>
      </c>
    </row>
    <row r="50" spans="1:20" x14ac:dyDescent="0.25">
      <c r="A50" t="s">
        <v>3</v>
      </c>
      <c r="B50" t="s">
        <v>188</v>
      </c>
      <c r="C50" t="s">
        <v>182</v>
      </c>
      <c r="D50" t="s">
        <v>162</v>
      </c>
      <c r="E50">
        <f t="shared" si="19"/>
        <v>31</v>
      </c>
      <c r="F50">
        <f t="shared" si="19"/>
        <v>26</v>
      </c>
      <c r="G50">
        <f t="shared" si="19"/>
        <v>92</v>
      </c>
      <c r="H50">
        <f t="shared" si="19"/>
        <v>6</v>
      </c>
      <c r="I50">
        <f t="shared" si="21"/>
        <v>26</v>
      </c>
      <c r="J50">
        <f t="shared" si="22"/>
        <v>92</v>
      </c>
      <c r="K50">
        <f t="shared" si="23"/>
        <v>6</v>
      </c>
      <c r="P50" s="4">
        <f t="shared" si="24"/>
        <v>31</v>
      </c>
      <c r="Q50" s="5">
        <f t="shared" si="25"/>
        <v>26</v>
      </c>
      <c r="R50" s="5">
        <f t="shared" si="20"/>
        <v>92</v>
      </c>
      <c r="S50" s="6">
        <f t="shared" si="20"/>
        <v>6</v>
      </c>
      <c r="T50" t="str">
        <f t="shared" si="26"/>
        <v>{31.0,26.0,92.0,6.0},</v>
      </c>
    </row>
    <row r="51" spans="1:20" x14ac:dyDescent="0.25">
      <c r="A51" t="s">
        <v>123</v>
      </c>
      <c r="B51" t="s">
        <v>188</v>
      </c>
      <c r="C51" t="s">
        <v>182</v>
      </c>
      <c r="D51" t="s">
        <v>162</v>
      </c>
      <c r="E51">
        <f t="shared" si="19"/>
        <v>223</v>
      </c>
      <c r="F51">
        <f t="shared" si="19"/>
        <v>26</v>
      </c>
      <c r="G51">
        <f t="shared" si="19"/>
        <v>92</v>
      </c>
      <c r="H51">
        <f t="shared" si="19"/>
        <v>6</v>
      </c>
      <c r="I51">
        <f t="shared" si="21"/>
        <v>-26</v>
      </c>
      <c r="J51">
        <f t="shared" si="22"/>
        <v>-92</v>
      </c>
      <c r="K51">
        <f t="shared" si="23"/>
        <v>6</v>
      </c>
      <c r="P51" s="4">
        <f t="shared" si="24"/>
        <v>31</v>
      </c>
      <c r="Q51" s="5">
        <f t="shared" si="25"/>
        <v>-26</v>
      </c>
      <c r="R51" s="5">
        <f t="shared" si="20"/>
        <v>-92</v>
      </c>
      <c r="S51" s="6">
        <f t="shared" si="20"/>
        <v>6</v>
      </c>
      <c r="T51" t="str">
        <f t="shared" si="26"/>
        <v>{31.0,-26.0,-92.0,6.0},</v>
      </c>
    </row>
    <row r="52" spans="1:20" x14ac:dyDescent="0.25">
      <c r="A52" t="s">
        <v>123</v>
      </c>
      <c r="B52" t="s">
        <v>173</v>
      </c>
      <c r="C52" t="s">
        <v>182</v>
      </c>
      <c r="D52" t="s">
        <v>189</v>
      </c>
      <c r="E52">
        <f t="shared" si="19"/>
        <v>223</v>
      </c>
      <c r="F52">
        <f t="shared" si="19"/>
        <v>23</v>
      </c>
      <c r="G52">
        <f t="shared" si="19"/>
        <v>92</v>
      </c>
      <c r="H52">
        <f t="shared" si="19"/>
        <v>11</v>
      </c>
      <c r="I52">
        <f t="shared" si="21"/>
        <v>-23</v>
      </c>
      <c r="J52">
        <f t="shared" si="22"/>
        <v>-92</v>
      </c>
      <c r="K52">
        <f t="shared" si="23"/>
        <v>11</v>
      </c>
      <c r="P52" s="4">
        <f t="shared" si="24"/>
        <v>31</v>
      </c>
      <c r="Q52" s="5">
        <f t="shared" si="25"/>
        <v>-23</v>
      </c>
      <c r="R52" s="5">
        <f t="shared" si="20"/>
        <v>-92</v>
      </c>
      <c r="S52" s="6">
        <f t="shared" si="20"/>
        <v>11</v>
      </c>
      <c r="T52" t="str">
        <f t="shared" si="26"/>
        <v>{31.0,-23.0,-92.0,11.0},</v>
      </c>
    </row>
    <row r="53" spans="1:20" x14ac:dyDescent="0.25">
      <c r="A53" t="s">
        <v>123</v>
      </c>
      <c r="B53" t="s">
        <v>190</v>
      </c>
      <c r="C53" t="s">
        <v>191</v>
      </c>
      <c r="D53" t="s">
        <v>152</v>
      </c>
      <c r="E53">
        <f t="shared" si="19"/>
        <v>223</v>
      </c>
      <c r="F53">
        <f t="shared" si="19"/>
        <v>9</v>
      </c>
      <c r="G53">
        <f t="shared" si="19"/>
        <v>93</v>
      </c>
      <c r="H53">
        <f t="shared" si="19"/>
        <v>18</v>
      </c>
      <c r="I53">
        <f t="shared" si="21"/>
        <v>-9</v>
      </c>
      <c r="J53">
        <f t="shared" si="22"/>
        <v>-93</v>
      </c>
      <c r="K53">
        <f t="shared" si="23"/>
        <v>18</v>
      </c>
      <c r="P53" s="4">
        <f t="shared" si="24"/>
        <v>31</v>
      </c>
      <c r="Q53" s="5">
        <f t="shared" si="25"/>
        <v>-9</v>
      </c>
      <c r="R53" s="5">
        <f t="shared" si="20"/>
        <v>-93</v>
      </c>
      <c r="S53" s="6">
        <f t="shared" si="20"/>
        <v>18</v>
      </c>
      <c r="T53" t="str">
        <f t="shared" si="26"/>
        <v>{31.0,-9.0,-93.0,18.0},</v>
      </c>
    </row>
    <row r="54" spans="1:20" x14ac:dyDescent="0.25">
      <c r="A54" t="s">
        <v>127</v>
      </c>
      <c r="B54" t="s">
        <v>190</v>
      </c>
      <c r="C54" t="s">
        <v>191</v>
      </c>
      <c r="D54" t="s">
        <v>152</v>
      </c>
      <c r="E54">
        <f t="shared" si="19"/>
        <v>95</v>
      </c>
      <c r="F54">
        <f t="shared" si="19"/>
        <v>9</v>
      </c>
      <c r="G54">
        <f t="shared" si="19"/>
        <v>93</v>
      </c>
      <c r="H54">
        <f t="shared" si="19"/>
        <v>18</v>
      </c>
      <c r="I54">
        <f t="shared" si="21"/>
        <v>9</v>
      </c>
      <c r="J54">
        <f t="shared" si="22"/>
        <v>-93</v>
      </c>
      <c r="K54">
        <f t="shared" si="23"/>
        <v>18</v>
      </c>
      <c r="P54" s="4">
        <f t="shared" si="24"/>
        <v>31</v>
      </c>
      <c r="Q54" s="5">
        <f t="shared" si="25"/>
        <v>9</v>
      </c>
      <c r="R54" s="5">
        <f t="shared" si="20"/>
        <v>-93</v>
      </c>
      <c r="S54" s="6">
        <f t="shared" si="20"/>
        <v>18</v>
      </c>
      <c r="T54" t="str">
        <f t="shared" si="26"/>
        <v>{31.0,9.0,-93.0,18.0},</v>
      </c>
    </row>
    <row r="55" spans="1:20" x14ac:dyDescent="0.25">
      <c r="A55" t="s">
        <v>127</v>
      </c>
      <c r="B55" t="s">
        <v>173</v>
      </c>
      <c r="C55" t="s">
        <v>182</v>
      </c>
      <c r="D55" t="s">
        <v>189</v>
      </c>
      <c r="E55">
        <f t="shared" si="19"/>
        <v>95</v>
      </c>
      <c r="F55">
        <f t="shared" si="19"/>
        <v>23</v>
      </c>
      <c r="G55">
        <f t="shared" si="19"/>
        <v>92</v>
      </c>
      <c r="H55">
        <f t="shared" si="19"/>
        <v>11</v>
      </c>
      <c r="I55">
        <f t="shared" si="21"/>
        <v>23</v>
      </c>
      <c r="J55">
        <f t="shared" si="22"/>
        <v>-92</v>
      </c>
      <c r="K55">
        <f t="shared" si="23"/>
        <v>11</v>
      </c>
      <c r="P55" s="4">
        <f t="shared" si="24"/>
        <v>31</v>
      </c>
      <c r="Q55" s="5">
        <f t="shared" si="25"/>
        <v>23</v>
      </c>
      <c r="R55" s="5">
        <f t="shared" si="20"/>
        <v>-92</v>
      </c>
      <c r="S55" s="6">
        <f t="shared" si="20"/>
        <v>11</v>
      </c>
      <c r="T55" t="str">
        <f t="shared" si="26"/>
        <v>{31.0,23.0,-92.0,11.0},</v>
      </c>
    </row>
    <row r="56" spans="1:20" x14ac:dyDescent="0.25">
      <c r="A56" t="s">
        <v>127</v>
      </c>
      <c r="B56" t="s">
        <v>188</v>
      </c>
      <c r="C56" t="s">
        <v>182</v>
      </c>
      <c r="D56" t="s">
        <v>162</v>
      </c>
      <c r="E56">
        <f t="shared" si="19"/>
        <v>95</v>
      </c>
      <c r="F56">
        <f t="shared" si="19"/>
        <v>26</v>
      </c>
      <c r="G56">
        <f t="shared" si="19"/>
        <v>92</v>
      </c>
      <c r="H56">
        <f t="shared" si="19"/>
        <v>6</v>
      </c>
      <c r="I56">
        <f t="shared" si="21"/>
        <v>26</v>
      </c>
      <c r="J56">
        <f t="shared" si="22"/>
        <v>-92</v>
      </c>
      <c r="K56">
        <f t="shared" si="23"/>
        <v>6</v>
      </c>
      <c r="P56" s="4">
        <f t="shared" si="24"/>
        <v>31</v>
      </c>
      <c r="Q56" s="5">
        <f t="shared" si="25"/>
        <v>26</v>
      </c>
      <c r="R56" s="5">
        <f t="shared" si="20"/>
        <v>-92</v>
      </c>
      <c r="S56" s="6">
        <f t="shared" si="20"/>
        <v>6</v>
      </c>
      <c r="T56" t="str">
        <f t="shared" si="26"/>
        <v>{31.0,26.0,-92.0,6.0},</v>
      </c>
    </row>
    <row r="57" spans="1:20" ht="15.75" thickBot="1" x14ac:dyDescent="0.3">
      <c r="A57" t="s">
        <v>18</v>
      </c>
      <c r="B57" t="s">
        <v>142</v>
      </c>
      <c r="C57" t="s">
        <v>142</v>
      </c>
      <c r="D57" t="s">
        <v>192</v>
      </c>
      <c r="E57">
        <f t="shared" si="19"/>
        <v>63</v>
      </c>
      <c r="F57">
        <f t="shared" si="19"/>
        <v>0</v>
      </c>
      <c r="G57">
        <f t="shared" si="19"/>
        <v>0</v>
      </c>
      <c r="H57">
        <f t="shared" si="19"/>
        <v>96</v>
      </c>
      <c r="I57">
        <f t="shared" si="21"/>
        <v>0</v>
      </c>
      <c r="J57">
        <f t="shared" si="22"/>
        <v>0</v>
      </c>
      <c r="K57">
        <f t="shared" si="23"/>
        <v>-96</v>
      </c>
      <c r="P57" s="7">
        <f t="shared" si="24"/>
        <v>31</v>
      </c>
      <c r="Q57" s="8">
        <f t="shared" si="25"/>
        <v>0</v>
      </c>
      <c r="R57" s="8">
        <f t="shared" si="20"/>
        <v>0</v>
      </c>
      <c r="S57" s="9">
        <f t="shared" si="20"/>
        <v>-96</v>
      </c>
      <c r="T57" t="str">
        <f t="shared" si="26"/>
        <v>{31.0,0.0,0.0,-96.0},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Cobra Mk3</vt:lpstr>
      <vt:lpstr>Rattler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Bagpuss Net</dc:creator>
  <cp:lastModifiedBy>Bagpuss Net</cp:lastModifiedBy>
  <dcterms:created xsi:type="dcterms:W3CDTF">2022-06-19T14:29:46Z</dcterms:created>
  <dcterms:modified xsi:type="dcterms:W3CDTF">2022-06-25T11:54:39Z</dcterms:modified>
</cp:coreProperties>
</file>