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/>
  </bookViews>
  <sheets>
    <sheet name="Master List" sheetId="4" r:id="rId1"/>
    <sheet name="Archive List" sheetId="2" r:id="rId2"/>
    <sheet name="ECN" sheetId="3" r:id="rId3"/>
    <sheet name="Ckecklist" sheetId="5" r:id="rId4"/>
  </sheets>
  <calcPr calcId="124519"/>
  <extLst>
    <ext uri="GoogleSheetsCustomDataVersion1">
      <go:sheetsCustomData xmlns:go="http://customooxmlschemas.google.com/" r:id="" roundtripDataSignature="AMtx7mjrq6dXomSqudrtmqkvc/iIzgPZZg=="/>
    </ext>
  </extLst>
</workbook>
</file>

<file path=xl/calcChain.xml><?xml version="1.0" encoding="utf-8"?>
<calcChain xmlns="http://schemas.openxmlformats.org/spreadsheetml/2006/main">
  <c r="F48" i="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"/>
  <c r="E48"/>
  <c r="E8" i="4"/>
  <c r="M7"/>
  <c r="L7"/>
  <c r="K7"/>
  <c r="N7" s="1"/>
  <c r="L16"/>
  <c r="L15"/>
  <c r="M6"/>
  <c r="L6"/>
  <c r="K6"/>
  <c r="N6" s="1"/>
  <c r="M5"/>
  <c r="L5"/>
  <c r="K5"/>
  <c r="N5" s="1"/>
  <c r="M4"/>
  <c r="L4"/>
  <c r="K4"/>
  <c r="N4" s="1"/>
  <c r="M53" i="2"/>
  <c r="M54"/>
  <c r="M57"/>
  <c r="K51"/>
  <c r="K52"/>
  <c r="K53"/>
  <c r="K54"/>
  <c r="K55"/>
  <c r="K56"/>
  <c r="K57"/>
  <c r="L52"/>
  <c r="L53"/>
  <c r="L54"/>
  <c r="L55"/>
  <c r="L56"/>
  <c r="L57"/>
  <c r="J52"/>
  <c r="M52" s="1"/>
  <c r="J57"/>
  <c r="J56"/>
  <c r="M56" s="1"/>
  <c r="J55"/>
  <c r="M55" s="1"/>
  <c r="M45"/>
  <c r="M44"/>
  <c r="J45"/>
  <c r="L45"/>
  <c r="K45"/>
  <c r="J44"/>
  <c r="L44"/>
  <c r="K44"/>
  <c r="J10"/>
  <c r="L13" i="4" l="1"/>
  <c r="L14"/>
  <c r="L8"/>
  <c r="M8"/>
  <c r="M9" s="1"/>
  <c r="M10" s="1"/>
  <c r="N8"/>
  <c r="D58" i="2"/>
  <c r="J54"/>
  <c r="J53"/>
  <c r="L51"/>
  <c r="J51"/>
  <c r="M51" s="1"/>
  <c r="L50"/>
  <c r="K50"/>
  <c r="J50"/>
  <c r="M50" s="1"/>
  <c r="L49"/>
  <c r="K49"/>
  <c r="J49"/>
  <c r="M49" s="1"/>
  <c r="L48"/>
  <c r="K48"/>
  <c r="J48"/>
  <c r="M48" s="1"/>
  <c r="L47"/>
  <c r="K47"/>
  <c r="J47"/>
  <c r="M47" s="1"/>
  <c r="L46"/>
  <c r="K46"/>
  <c r="J46"/>
  <c r="M46" s="1"/>
  <c r="L43"/>
  <c r="K43"/>
  <c r="J43"/>
  <c r="M43" s="1"/>
  <c r="L42"/>
  <c r="K42"/>
  <c r="J42"/>
  <c r="M42" s="1"/>
  <c r="L41"/>
  <c r="K41"/>
  <c r="J41"/>
  <c r="M41" s="1"/>
  <c r="L40"/>
  <c r="K40"/>
  <c r="J40"/>
  <c r="M40" s="1"/>
  <c r="L39"/>
  <c r="K39"/>
  <c r="J39"/>
  <c r="M39" s="1"/>
  <c r="L38"/>
  <c r="K38"/>
  <c r="J38"/>
  <c r="M38" s="1"/>
  <c r="L37"/>
  <c r="K37"/>
  <c r="J37"/>
  <c r="M37" s="1"/>
  <c r="L36"/>
  <c r="K36"/>
  <c r="J36"/>
  <c r="M36" s="1"/>
  <c r="L35"/>
  <c r="K35"/>
  <c r="J35"/>
  <c r="M35" s="1"/>
  <c r="L34"/>
  <c r="K34"/>
  <c r="J34"/>
  <c r="M34" s="1"/>
  <c r="L33"/>
  <c r="K33"/>
  <c r="J33"/>
  <c r="M33" s="1"/>
  <c r="L32"/>
  <c r="K32"/>
  <c r="J32"/>
  <c r="M32" s="1"/>
  <c r="L31"/>
  <c r="K31"/>
  <c r="J31"/>
  <c r="M31" s="1"/>
  <c r="L30"/>
  <c r="K30"/>
  <c r="J30"/>
  <c r="M30" s="1"/>
  <c r="L29"/>
  <c r="K29"/>
  <c r="J29"/>
  <c r="M29" s="1"/>
  <c r="L28"/>
  <c r="K28"/>
  <c r="J28"/>
  <c r="M28" s="1"/>
  <c r="L27"/>
  <c r="K27"/>
  <c r="J27"/>
  <c r="M27" s="1"/>
  <c r="L26"/>
  <c r="K26"/>
  <c r="J26"/>
  <c r="M26" s="1"/>
  <c r="L25"/>
  <c r="K25"/>
  <c r="J25"/>
  <c r="M25" s="1"/>
  <c r="L24"/>
  <c r="K24"/>
  <c r="J24"/>
  <c r="M24" s="1"/>
  <c r="L23"/>
  <c r="K23"/>
  <c r="J23"/>
  <c r="M23" s="1"/>
  <c r="L22"/>
  <c r="K22"/>
  <c r="J22"/>
  <c r="M22" s="1"/>
  <c r="L21"/>
  <c r="K21"/>
  <c r="J21"/>
  <c r="M21" s="1"/>
  <c r="L20"/>
  <c r="K20"/>
  <c r="J20"/>
  <c r="M20" s="1"/>
  <c r="L19"/>
  <c r="K19"/>
  <c r="J19"/>
  <c r="M19" s="1"/>
  <c r="L18"/>
  <c r="K18"/>
  <c r="J18"/>
  <c r="M18" s="1"/>
  <c r="L17"/>
  <c r="K17"/>
  <c r="J17"/>
  <c r="M17" s="1"/>
  <c r="M16"/>
  <c r="L16"/>
  <c r="K16"/>
  <c r="J16"/>
  <c r="L15"/>
  <c r="K15"/>
  <c r="J15"/>
  <c r="M15" s="1"/>
  <c r="L14"/>
  <c r="K14"/>
  <c r="J14"/>
  <c r="M14" s="1"/>
  <c r="L13"/>
  <c r="K13"/>
  <c r="J13"/>
  <c r="M13" s="1"/>
  <c r="L12"/>
  <c r="K12"/>
  <c r="J12"/>
  <c r="M12" s="1"/>
  <c r="L11"/>
  <c r="K11"/>
  <c r="J11"/>
  <c r="M11" s="1"/>
  <c r="L10"/>
  <c r="K10"/>
  <c r="M10"/>
  <c r="L9"/>
  <c r="K9"/>
  <c r="J9"/>
  <c r="M9" s="1"/>
  <c r="L8"/>
  <c r="K8"/>
  <c r="J8"/>
  <c r="M8" s="1"/>
  <c r="L7"/>
  <c r="K7"/>
  <c r="J7"/>
  <c r="M7" s="1"/>
  <c r="L6"/>
  <c r="K6"/>
  <c r="J6"/>
  <c r="M6" s="1"/>
  <c r="L5"/>
  <c r="K5"/>
  <c r="J5"/>
  <c r="M5" s="1"/>
  <c r="L4"/>
  <c r="K4"/>
  <c r="J4"/>
  <c r="M4" s="1"/>
  <c r="L3"/>
  <c r="K3"/>
  <c r="J3"/>
  <c r="M3" s="1"/>
  <c r="L17" i="4" l="1"/>
  <c r="K58" i="2"/>
  <c r="L58"/>
  <c r="L59" s="1"/>
  <c r="L60" s="1"/>
  <c r="M58"/>
</calcChain>
</file>

<file path=xl/sharedStrings.xml><?xml version="1.0" encoding="utf-8"?>
<sst xmlns="http://schemas.openxmlformats.org/spreadsheetml/2006/main" count="696" uniqueCount="283">
  <si>
    <t>No.</t>
  </si>
  <si>
    <t>Revision</t>
  </si>
  <si>
    <t>3D Printable</t>
  </si>
  <si>
    <t>Quantity</t>
  </si>
  <si>
    <t>Material</t>
  </si>
  <si>
    <t>Layer Ht. (mm)</t>
  </si>
  <si>
    <t>Infil(%)</t>
  </si>
  <si>
    <t>Wt. per unit part (g)</t>
  </si>
  <si>
    <t>Printing Time (min)</t>
  </si>
  <si>
    <t>Cost per unit part</t>
  </si>
  <si>
    <t>Total Wt. (g)</t>
  </si>
  <si>
    <t>Total Printing Time (min)</t>
  </si>
  <si>
    <t>Total Material Cost</t>
  </si>
  <si>
    <t>Comments</t>
  </si>
  <si>
    <t>M01</t>
  </si>
  <si>
    <t>C</t>
  </si>
  <si>
    <t>CH340 Slider</t>
  </si>
  <si>
    <t>PLA</t>
  </si>
  <si>
    <t>M02</t>
  </si>
  <si>
    <t>A</t>
  </si>
  <si>
    <t>SBS Sleeve</t>
  </si>
  <si>
    <t>M03</t>
  </si>
  <si>
    <t>End Stopper SBS</t>
  </si>
  <si>
    <t>M04</t>
  </si>
  <si>
    <t>End Stopper T1</t>
  </si>
  <si>
    <t>M05</t>
  </si>
  <si>
    <t>End Stopper T2</t>
  </si>
  <si>
    <t>M06</t>
  </si>
  <si>
    <t>B</t>
  </si>
  <si>
    <t>Hub Holder Inside</t>
  </si>
  <si>
    <t>M07</t>
  </si>
  <si>
    <t>Hub Holder Outside</t>
  </si>
  <si>
    <t>M08</t>
  </si>
  <si>
    <t>Hub Limb</t>
  </si>
  <si>
    <t>M09</t>
  </si>
  <si>
    <t>IEC Insulation Cap</t>
  </si>
  <si>
    <t>Clear</t>
  </si>
  <si>
    <t>M10</t>
  </si>
  <si>
    <t>IEC Connector</t>
  </si>
  <si>
    <t>M11</t>
  </si>
  <si>
    <t xml:space="preserve">AC Board Insulator </t>
  </si>
  <si>
    <t>M12</t>
  </si>
  <si>
    <t>M13</t>
  </si>
  <si>
    <t>LED Holder 5mm</t>
  </si>
  <si>
    <t>M14</t>
  </si>
  <si>
    <t>AUD Cover</t>
  </si>
  <si>
    <t>M15</t>
  </si>
  <si>
    <t>4CV Cover</t>
  </si>
  <si>
    <t>M16</t>
  </si>
  <si>
    <t xml:space="preserve">KDB Cover </t>
  </si>
  <si>
    <t>M17</t>
  </si>
  <si>
    <t xml:space="preserve">MOU Cover </t>
  </si>
  <si>
    <t>M18</t>
  </si>
  <si>
    <t>MBD TOP Cover</t>
  </si>
  <si>
    <t>M19</t>
  </si>
  <si>
    <t>UBD TOP Cover</t>
  </si>
  <si>
    <t>M20</t>
  </si>
  <si>
    <t>MU-BD Bottom cover</t>
  </si>
  <si>
    <t>M21</t>
  </si>
  <si>
    <t>CC Audio Base</t>
  </si>
  <si>
    <t>M22</t>
  </si>
  <si>
    <t>CC Audio Top</t>
  </si>
  <si>
    <t>M23</t>
  </si>
  <si>
    <t>CC DP Base</t>
  </si>
  <si>
    <t>M24</t>
  </si>
  <si>
    <t>CC DP Top</t>
  </si>
  <si>
    <t>M25</t>
  </si>
  <si>
    <t>CC HDMI Base</t>
  </si>
  <si>
    <t>M26</t>
  </si>
  <si>
    <t>CC HDMI Top</t>
  </si>
  <si>
    <t>M27</t>
  </si>
  <si>
    <t>CC USB-A Base</t>
  </si>
  <si>
    <t>M28</t>
  </si>
  <si>
    <t>CC USB-A Top</t>
  </si>
  <si>
    <t>M29</t>
  </si>
  <si>
    <t>CC USB-C Base</t>
  </si>
  <si>
    <t>M30</t>
  </si>
  <si>
    <t>CC USB-C Top</t>
  </si>
  <si>
    <t>M31</t>
  </si>
  <si>
    <t>Cable Holder M6-D12</t>
  </si>
  <si>
    <t>M32</t>
  </si>
  <si>
    <t>Trimpot Outer Cover</t>
  </si>
  <si>
    <t>M33</t>
  </si>
  <si>
    <t>Rectangle Washer T-slot</t>
  </si>
  <si>
    <t>M34</t>
  </si>
  <si>
    <t>2020 End Cap (Full)</t>
  </si>
  <si>
    <t>M35</t>
  </si>
  <si>
    <t>2020 End Cap (half)</t>
  </si>
  <si>
    <t>M36</t>
  </si>
  <si>
    <t>Display Sensor Funnel</t>
  </si>
  <si>
    <t>M37</t>
  </si>
  <si>
    <t>Display Sensor Holder</t>
  </si>
  <si>
    <t>M38</t>
  </si>
  <si>
    <t>D12 Washer</t>
  </si>
  <si>
    <t>TPU</t>
  </si>
  <si>
    <t>M39</t>
  </si>
  <si>
    <t>Camera Holder</t>
  </si>
  <si>
    <t>M40</t>
  </si>
  <si>
    <t>LED Hole Hider</t>
  </si>
  <si>
    <t>M41</t>
  </si>
  <si>
    <t>Bluetooth Cover</t>
  </si>
  <si>
    <t>M42</t>
  </si>
  <si>
    <t>Softpot Bed</t>
  </si>
  <si>
    <t>M43</t>
  </si>
  <si>
    <t>Softpot Blanket</t>
  </si>
  <si>
    <t>M44</t>
  </si>
  <si>
    <t>Payload</t>
  </si>
  <si>
    <t>PETG</t>
  </si>
  <si>
    <t>M45</t>
  </si>
  <si>
    <t>Round Block</t>
  </si>
  <si>
    <t>M46</t>
  </si>
  <si>
    <t>Motor Cover</t>
  </si>
  <si>
    <t>M47</t>
  </si>
  <si>
    <t>Back Catcher</t>
  </si>
  <si>
    <t>M48</t>
  </si>
  <si>
    <t>X1</t>
  </si>
  <si>
    <t>SBS-Connector Cover Top</t>
  </si>
  <si>
    <t>M49</t>
  </si>
  <si>
    <t>SBS-Connector Cover Bottom</t>
  </si>
  <si>
    <t xml:space="preserve">Total </t>
  </si>
  <si>
    <t>Hours</t>
  </si>
  <si>
    <t>Days</t>
  </si>
  <si>
    <t>Cost per kg</t>
  </si>
  <si>
    <t>PLA Transparent</t>
  </si>
  <si>
    <t>Legend</t>
  </si>
  <si>
    <t>Sliced Info</t>
  </si>
  <si>
    <t>Justification</t>
  </si>
  <si>
    <t>D</t>
  </si>
  <si>
    <t>E</t>
  </si>
  <si>
    <t>F</t>
  </si>
  <si>
    <t>G</t>
  </si>
  <si>
    <t>H</t>
  </si>
  <si>
    <t>Part No</t>
  </si>
  <si>
    <t>Printable</t>
  </si>
  <si>
    <t>Date</t>
  </si>
  <si>
    <t>0.2mm_5.4g_1h12m_SBP</t>
  </si>
  <si>
    <t>(0.2mm_4.56g_1h) Created in-build support structure</t>
  </si>
  <si>
    <t>0.2mm_0.22g_3m</t>
  </si>
  <si>
    <t>0.2mm_0.90g_11mm</t>
  </si>
  <si>
    <t>0.2mm_0.91g_11mm</t>
  </si>
  <si>
    <t>0.2mm_0.94g_11mm</t>
  </si>
  <si>
    <t>(0.3mm_15.5g_1h12m) Reduced material, no support structures, custom brim</t>
  </si>
  <si>
    <t>0.2mm_10.4g_44m</t>
  </si>
  <si>
    <t>(0.2mm_10.73g_44m) Stopping wall increased and chamfer increased.</t>
  </si>
  <si>
    <t>0.2mm_4.15g_33m</t>
  </si>
  <si>
    <t>0.2mm_10.45g_1h11m</t>
  </si>
  <si>
    <t>(0.3mm_12.46g_54m_SEN) Changed design to DFAM aspect.</t>
  </si>
  <si>
    <t>0.2mm_0.42g_7m</t>
  </si>
  <si>
    <t>(0.2mm_0.5g_8m) Hole edge chamfered and created brim-tab for stability.</t>
  </si>
  <si>
    <t>0.2mm_0.95g_12m</t>
  </si>
  <si>
    <t>(0.3mm_1.14g_9m) optics hole corrected by DFAM and brim-tab introduced.</t>
  </si>
  <si>
    <t>0.2mm_2.69g_21m</t>
  </si>
  <si>
    <t>0.2mm_0.75g_10m</t>
  </si>
  <si>
    <t>0.2mm_0.12g_2m</t>
  </si>
  <si>
    <t>0.3mm_1.46g_10m</t>
  </si>
  <si>
    <t>0.3mm_0.93g_8m</t>
  </si>
  <si>
    <t>0.2mm_0.14g_1m</t>
  </si>
  <si>
    <t>0.2mm_2.88g_36m</t>
  </si>
  <si>
    <t>0.2mm_0.19g_3m</t>
  </si>
  <si>
    <t>(0.2mm_0.33g_4m) Generic design with interference fit.</t>
  </si>
  <si>
    <t>0.2mm_2.06g_24m</t>
  </si>
  <si>
    <t>0.15mm_10.23g_98m</t>
  </si>
  <si>
    <t>0.15mm_1.88g_13m</t>
  </si>
  <si>
    <t>0.15mm_12.34g_2h10m</t>
  </si>
  <si>
    <t>1.8mm Round Block</t>
  </si>
  <si>
    <t>0.2mm_0.08g_1m</t>
  </si>
  <si>
    <t>0.15mm_13.87g_2h44m_SBP</t>
  </si>
  <si>
    <t>(0.15mm_13.74g_2h31m) in-build support structure</t>
  </si>
  <si>
    <t>0.15mm_12.92g_1h54m_SBP</t>
  </si>
  <si>
    <t>(0.15mm_12.87g_1h55m_SBP) Clearance and brim-tab are included.</t>
  </si>
  <si>
    <t>(0.2mm_12.81g_1h29m) in-build support structure.</t>
  </si>
  <si>
    <t>0.3mm_5.02g_17m</t>
  </si>
  <si>
    <t>0.3mm_5.03g_18m</t>
  </si>
  <si>
    <t>SBP</t>
  </si>
  <si>
    <t>Support on build plate only</t>
  </si>
  <si>
    <t>SEN</t>
  </si>
  <si>
    <t>For Support enforces only</t>
  </si>
  <si>
    <t>SEW</t>
  </si>
  <si>
    <t>Support everywhere</t>
  </si>
  <si>
    <t>Wire Clamp</t>
  </si>
  <si>
    <t>Fiberoptics-Neopixel Connector</t>
  </si>
  <si>
    <t>CC LAN Base</t>
  </si>
  <si>
    <t>CC LAN Top</t>
  </si>
  <si>
    <t>M50</t>
  </si>
  <si>
    <t>M51</t>
  </si>
  <si>
    <t>M52</t>
  </si>
  <si>
    <t>M53</t>
  </si>
  <si>
    <t>M54</t>
  </si>
  <si>
    <t>M55</t>
  </si>
  <si>
    <t>CC SD</t>
  </si>
  <si>
    <t>(0.2mm_4.69g_1h1m) Created brim-tab for stability</t>
  </si>
  <si>
    <t>0.3mm_5g_32m</t>
  </si>
  <si>
    <t>NR due to new version</t>
  </si>
  <si>
    <t>NR</t>
  </si>
  <si>
    <t>(0.2mm_6.48g_38m) Pervious design is for inside catching, this is outside catching.</t>
  </si>
  <si>
    <t>0.3mm_12.86g_40m</t>
  </si>
  <si>
    <t>(0.3mm_12.58_53m) Created in-build support structure)</t>
  </si>
  <si>
    <t>0.2mm_2.33g_19m</t>
  </si>
  <si>
    <t>0.2mm_2.32g_19m</t>
  </si>
  <si>
    <t>0.2mm_2.68g_21m</t>
  </si>
  <si>
    <t>0.2mm_4.94g_34m</t>
  </si>
  <si>
    <t>0.2mm_4.95g_34m</t>
  </si>
  <si>
    <t>0.2mm_2.15g_12mm</t>
  </si>
  <si>
    <t>(0.3mm_16.28g_55m) Brim-Tab introduced.</t>
  </si>
  <si>
    <t>0.2mm_12.7g_1h27m</t>
  </si>
  <si>
    <t>0.2mm_5.82g_1h2m_SEN</t>
  </si>
  <si>
    <t>0.2mm_6.98g_1h1m_SEN</t>
  </si>
  <si>
    <t>LED L-Holder 3mm</t>
  </si>
  <si>
    <t>(0.2mm_2.96g_36) Introduced brim-tab and design error rectification.</t>
  </si>
  <si>
    <t>Fiberoptics-Acrylic Collet</t>
  </si>
  <si>
    <t>NR, alternative solution found</t>
  </si>
  <si>
    <t>0.2mm_0.95g_13m</t>
  </si>
  <si>
    <t>0.15mm_0.12g_3m</t>
  </si>
  <si>
    <t>Short Form</t>
  </si>
  <si>
    <t>0.2mm_2.2g_17m</t>
  </si>
  <si>
    <t>0.2mm_0.87g_9m</t>
  </si>
  <si>
    <t>0.2mm_9.9g_1h17m</t>
  </si>
  <si>
    <t>(0.2mm_6.56g_1h8m) New coolant pipe, so new design with brim-tab.</t>
  </si>
  <si>
    <t>(0.2mm_6.9g_55m) Introduced in-build support structures and brim-tab.</t>
  </si>
  <si>
    <t>0.2mm_1.05g_10m</t>
  </si>
  <si>
    <t>0.2mm_10.27g_1h23m</t>
  </si>
  <si>
    <t>0.2mm_0.99g_8m</t>
  </si>
  <si>
    <t>0.2mm_10.45g_1h21m</t>
  </si>
  <si>
    <t>(0.2mm_1.10g_8m) Functionality error casued to do design update.</t>
  </si>
  <si>
    <t>(0.2mm_10.61g_1h23m) Functionality error casued to do design update.</t>
  </si>
  <si>
    <t>0.2mm_1.10g_8m</t>
  </si>
  <si>
    <t>0.2mm_11.4g_1h26m</t>
  </si>
  <si>
    <t>0.2mm_2.31g_14m</t>
  </si>
  <si>
    <t>0.2mm_11.68g_1h36m</t>
  </si>
  <si>
    <t>(0.2mm_2.2g_13m) New cable, so new design.</t>
  </si>
  <si>
    <t>(0.2mm_10.92g_1h23m) New cable, so new design with brim-tab.</t>
  </si>
  <si>
    <t>0.2mm_2.36g_15m</t>
  </si>
  <si>
    <t>0.2mm_8.86g_1h16mm</t>
  </si>
  <si>
    <t>CH340</t>
  </si>
  <si>
    <t>USB bus conversion chip</t>
  </si>
  <si>
    <t>SBS</t>
  </si>
  <si>
    <t>Smart Battery System</t>
  </si>
  <si>
    <t>T1, T2</t>
  </si>
  <si>
    <t>IEC</t>
  </si>
  <si>
    <t>Inlet Module Connector</t>
  </si>
  <si>
    <t>AUD</t>
  </si>
  <si>
    <t>Audio</t>
  </si>
  <si>
    <t>4CV</t>
  </si>
  <si>
    <t>4 Channel Voltage</t>
  </si>
  <si>
    <t>KBD</t>
  </si>
  <si>
    <t>Keyboard</t>
  </si>
  <si>
    <t>MOU</t>
  </si>
  <si>
    <t>Mouse</t>
  </si>
  <si>
    <t>MBD</t>
  </si>
  <si>
    <t>Mainboard</t>
  </si>
  <si>
    <t>UBD</t>
  </si>
  <si>
    <t>U-bot board</t>
  </si>
  <si>
    <t>MU-BD</t>
  </si>
  <si>
    <t>Main &amp; U-bot Board</t>
  </si>
  <si>
    <t>CC</t>
  </si>
  <si>
    <t>Cable Catcher</t>
  </si>
  <si>
    <t>M6-D12</t>
  </si>
  <si>
    <t>Type 1, Type 2</t>
  </si>
  <si>
    <t>6mm gap - 12mm diameter</t>
  </si>
  <si>
    <t>Engineering Change Note</t>
  </si>
  <si>
    <t>Part No.</t>
  </si>
  <si>
    <t>Sl. No.</t>
  </si>
  <si>
    <t>0.2mm_0.71g_11m</t>
  </si>
  <si>
    <t>(0.2mm_0.79g_12mm) brim-tab is introduced.</t>
  </si>
  <si>
    <t>Required Wt. (g) per m/c</t>
  </si>
  <si>
    <t>(0.15mm_9.73g_2h2m) new design due to new PCB and no support structures.</t>
  </si>
  <si>
    <t>Total weight used</t>
  </si>
  <si>
    <t>Last Updated</t>
  </si>
  <si>
    <t xml:space="preserve">Project: </t>
  </si>
  <si>
    <t>Required</t>
  </si>
  <si>
    <t>Printed</t>
  </si>
  <si>
    <t>Checkbox</t>
  </si>
  <si>
    <t>Date:</t>
  </si>
  <si>
    <t>Machine No(s):</t>
  </si>
  <si>
    <t>Master list of 3D Printable</t>
  </si>
  <si>
    <t>Archive List</t>
  </si>
  <si>
    <t>Not Required</t>
  </si>
  <si>
    <t>0.2mm_18.09g_2h16m_SBP</t>
  </si>
  <si>
    <t>3D Printable Checklist - MV 2.0</t>
  </si>
  <si>
    <t>Lead Screw Depth of Cut Measuring Jig</t>
  </si>
  <si>
    <t>LS Measuring Jig</t>
  </si>
  <si>
    <t>LS</t>
  </si>
  <si>
    <t>Lead Screw</t>
  </si>
</sst>
</file>

<file path=xl/styles.xml><?xml version="1.0" encoding="utf-8"?>
<styleSheet xmlns="http://schemas.openxmlformats.org/spreadsheetml/2006/main">
  <numFmts count="4">
    <numFmt numFmtId="6" formatCode="&quot;₹&quot;\ #,##0;[Red]&quot;₹&quot;\ \-#,##0"/>
    <numFmt numFmtId="8" formatCode="&quot;₹&quot;\ #,##0.00;[Red]&quot;₹&quot;\ \-#,##0.00"/>
    <numFmt numFmtId="164" formatCode="&quot;₹&quot;\ #,##0.0000;[Red]&quot;₹&quot;\ \-#,##0.0000"/>
    <numFmt numFmtId="165" formatCode="d/m/yyyy"/>
  </numFmts>
  <fonts count="16">
    <font>
      <sz val="11"/>
      <color theme="1"/>
      <name val="Arial"/>
    </font>
    <font>
      <b/>
      <sz val="12"/>
      <color rgb="FFFFFFFF"/>
      <name val="Arial"/>
    </font>
    <font>
      <b/>
      <sz val="11"/>
      <color theme="1"/>
      <name val="Arial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sz val="1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i/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9966"/>
        <bgColor rgb="FFFF9966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00B0F0"/>
      </patternFill>
    </fill>
  </fills>
  <borders count="8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textRotation="255" wrapText="1"/>
    </xf>
    <xf numFmtId="0" fontId="1" fillId="2" borderId="1" xfId="0" applyFont="1" applyFill="1" applyBorder="1" applyAlignment="1">
      <alignment horizontal="center" vertical="top" textRotation="255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1" xfId="0" applyFont="1" applyBorder="1"/>
    <xf numFmtId="0" fontId="2" fillId="4" borderId="1" xfId="0" applyFont="1" applyFill="1" applyBorder="1"/>
    <xf numFmtId="0" fontId="0" fillId="0" borderId="2" xfId="0" applyFont="1" applyBorder="1"/>
    <xf numFmtId="164" fontId="0" fillId="0" borderId="1" xfId="0" applyNumberFormat="1" applyFont="1" applyBorder="1"/>
    <xf numFmtId="8" fontId="0" fillId="0" borderId="1" xfId="0" applyNumberFormat="1" applyFont="1" applyBorder="1"/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/>
    <xf numFmtId="0" fontId="2" fillId="0" borderId="1" xfId="0" applyFont="1" applyBorder="1"/>
    <xf numFmtId="8" fontId="2" fillId="0" borderId="1" xfId="0" applyNumberFormat="1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165" fontId="3" fillId="12" borderId="19" xfId="0" applyNumberFormat="1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wrapText="1"/>
    </xf>
    <xf numFmtId="0" fontId="3" fillId="13" borderId="20" xfId="0" applyFont="1" applyFill="1" applyBorder="1"/>
    <xf numFmtId="165" fontId="3" fillId="12" borderId="18" xfId="0" applyNumberFormat="1" applyFont="1" applyFill="1" applyBorder="1" applyAlignment="1">
      <alignment horizontal="center" vertical="center"/>
    </xf>
    <xf numFmtId="0" fontId="3" fillId="13" borderId="21" xfId="0" applyFont="1" applyFill="1" applyBorder="1"/>
    <xf numFmtId="0" fontId="3" fillId="12" borderId="22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3" fillId="12" borderId="3" xfId="0" applyFont="1" applyFill="1" applyBorder="1" applyAlignment="1">
      <alignment horizontal="center" vertical="center"/>
    </xf>
    <xf numFmtId="0" fontId="3" fillId="13" borderId="17" xfId="0" applyFont="1" applyFill="1" applyBorder="1"/>
    <xf numFmtId="0" fontId="3" fillId="13" borderId="23" xfId="0" applyFont="1" applyFill="1" applyBorder="1" applyAlignment="1">
      <alignment wrapText="1"/>
    </xf>
    <xf numFmtId="0" fontId="3" fillId="13" borderId="23" xfId="0" applyFont="1" applyFill="1" applyBorder="1" applyAlignment="1">
      <alignment horizontal="left" vertical="top" wrapText="1"/>
    </xf>
    <xf numFmtId="0" fontId="3" fillId="13" borderId="23" xfId="0" applyFont="1" applyFill="1" applyBorder="1" applyAlignment="1">
      <alignment vertical="top" wrapText="1"/>
    </xf>
    <xf numFmtId="165" fontId="3" fillId="12" borderId="22" xfId="0" applyNumberFormat="1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3" borderId="25" xfId="0" applyFont="1" applyFill="1" applyBorder="1"/>
    <xf numFmtId="0" fontId="3" fillId="12" borderId="15" xfId="0" applyFont="1" applyFill="1" applyBorder="1" applyAlignment="1">
      <alignment horizontal="center" vertical="center"/>
    </xf>
    <xf numFmtId="0" fontId="3" fillId="13" borderId="24" xfId="0" applyFont="1" applyFill="1" applyBorder="1"/>
    <xf numFmtId="0" fontId="3" fillId="5" borderId="10" xfId="0" applyFont="1" applyFill="1" applyBorder="1"/>
    <xf numFmtId="0" fontId="9" fillId="16" borderId="1" xfId="0" applyFont="1" applyFill="1" applyBorder="1"/>
    <xf numFmtId="0" fontId="8" fillId="15" borderId="1" xfId="0" applyFont="1" applyFill="1" applyBorder="1"/>
    <xf numFmtId="0" fontId="8" fillId="5" borderId="3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3" borderId="29" xfId="0" applyFont="1" applyFill="1" applyBorder="1"/>
    <xf numFmtId="0" fontId="3" fillId="12" borderId="27" xfId="0" applyFont="1" applyFill="1" applyBorder="1" applyAlignment="1">
      <alignment horizontal="center" vertical="center"/>
    </xf>
    <xf numFmtId="0" fontId="3" fillId="13" borderId="26" xfId="0" applyFont="1" applyFill="1" applyBorder="1"/>
    <xf numFmtId="0" fontId="8" fillId="0" borderId="1" xfId="0" applyFont="1" applyBorder="1"/>
    <xf numFmtId="0" fontId="8" fillId="11" borderId="17" xfId="0" applyFont="1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0" fillId="11" borderId="30" xfId="0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horizontal="center" vertical="center"/>
    </xf>
    <xf numFmtId="2" fontId="0" fillId="0" borderId="0" xfId="0" applyNumberFormat="1" applyFont="1"/>
    <xf numFmtId="2" fontId="2" fillId="0" borderId="0" xfId="0" applyNumberFormat="1" applyFont="1"/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vertical="top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41" xfId="0" applyFont="1" applyBorder="1"/>
    <xf numFmtId="0" fontId="2" fillId="0" borderId="33" xfId="0" applyFont="1" applyBorder="1" applyAlignment="1">
      <alignment horizontal="center" vertical="center" wrapText="1"/>
    </xf>
    <xf numFmtId="6" fontId="0" fillId="0" borderId="44" xfId="0" applyNumberFormat="1" applyFont="1" applyBorder="1"/>
    <xf numFmtId="6" fontId="0" fillId="0" borderId="45" xfId="0" applyNumberFormat="1" applyFont="1" applyBorder="1"/>
    <xf numFmtId="6" fontId="0" fillId="0" borderId="46" xfId="0" applyNumberFormat="1" applyFont="1" applyBorder="1" applyAlignment="1"/>
    <xf numFmtId="0" fontId="3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0" fillId="0" borderId="49" xfId="0" applyFont="1" applyBorder="1"/>
    <xf numFmtId="0" fontId="0" fillId="0" borderId="52" xfId="0" applyFont="1" applyBorder="1"/>
    <xf numFmtId="0" fontId="0" fillId="5" borderId="2" xfId="0" applyFont="1" applyFill="1" applyBorder="1"/>
    <xf numFmtId="0" fontId="0" fillId="14" borderId="2" xfId="0" applyFont="1" applyFill="1" applyBorder="1"/>
    <xf numFmtId="0" fontId="0" fillId="0" borderId="53" xfId="0" applyFont="1" applyBorder="1"/>
    <xf numFmtId="0" fontId="9" fillId="17" borderId="34" xfId="0" applyFont="1" applyFill="1" applyBorder="1" applyAlignment="1">
      <alignment horizontal="center" vertical="center" wrapText="1"/>
    </xf>
    <xf numFmtId="0" fontId="9" fillId="17" borderId="35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3" fillId="12" borderId="22" xfId="0" applyNumberFormat="1" applyFont="1" applyFill="1" applyBorder="1" applyAlignment="1">
      <alignment horizontal="center" vertical="center"/>
    </xf>
    <xf numFmtId="0" fontId="0" fillId="0" borderId="49" xfId="0" applyBorder="1"/>
    <xf numFmtId="0" fontId="0" fillId="0" borderId="54" xfId="0" applyFont="1" applyBorder="1"/>
    <xf numFmtId="0" fontId="0" fillId="0" borderId="55" xfId="0" applyFont="1" applyBorder="1" applyAlignment="1"/>
    <xf numFmtId="0" fontId="0" fillId="0" borderId="57" xfId="0" applyFont="1" applyBorder="1"/>
    <xf numFmtId="0" fontId="0" fillId="0" borderId="58" xfId="0" applyFont="1" applyBorder="1"/>
    <xf numFmtId="0" fontId="2" fillId="4" borderId="59" xfId="0" applyFont="1" applyFill="1" applyBorder="1"/>
    <xf numFmtId="0" fontId="0" fillId="0" borderId="59" xfId="0" applyFont="1" applyBorder="1"/>
    <xf numFmtId="0" fontId="0" fillId="0" borderId="60" xfId="0" applyFont="1" applyBorder="1"/>
    <xf numFmtId="164" fontId="0" fillId="0" borderId="59" xfId="0" applyNumberFormat="1" applyFont="1" applyBorder="1"/>
    <xf numFmtId="8" fontId="0" fillId="0" borderId="59" xfId="0" applyNumberFormat="1" applyFont="1" applyBorder="1"/>
    <xf numFmtId="0" fontId="0" fillId="0" borderId="61" xfId="0" applyFont="1" applyBorder="1"/>
    <xf numFmtId="0" fontId="1" fillId="2" borderId="62" xfId="0" applyFont="1" applyFill="1" applyBorder="1" applyAlignment="1">
      <alignment horizontal="center" vertical="top" textRotation="255" wrapText="1"/>
    </xf>
    <xf numFmtId="0" fontId="1" fillId="2" borderId="62" xfId="0" applyFont="1" applyFill="1" applyBorder="1" applyAlignment="1">
      <alignment horizontal="center" vertical="top" wrapText="1"/>
    </xf>
    <xf numFmtId="0" fontId="1" fillId="3" borderId="62" xfId="0" applyFont="1" applyFill="1" applyBorder="1" applyAlignment="1">
      <alignment horizontal="center" vertical="top" wrapText="1"/>
    </xf>
    <xf numFmtId="0" fontId="0" fillId="0" borderId="64" xfId="0" applyBorder="1"/>
    <xf numFmtId="0" fontId="8" fillId="0" borderId="65" xfId="0" applyFont="1" applyBorder="1"/>
    <xf numFmtId="0" fontId="9" fillId="16" borderId="50" xfId="0" applyFont="1" applyFill="1" applyBorder="1"/>
    <xf numFmtId="0" fontId="0" fillId="0" borderId="50" xfId="0" applyFont="1" applyBorder="1"/>
    <xf numFmtId="164" fontId="0" fillId="0" borderId="50" xfId="0" applyNumberFormat="1" applyFont="1" applyBorder="1"/>
    <xf numFmtId="8" fontId="0" fillId="0" borderId="50" xfId="0" applyNumberFormat="1" applyFont="1" applyBorder="1"/>
    <xf numFmtId="0" fontId="0" fillId="0" borderId="66" xfId="0" applyFont="1" applyBorder="1"/>
    <xf numFmtId="0" fontId="0" fillId="0" borderId="67" xfId="0" applyFont="1" applyBorder="1"/>
    <xf numFmtId="0" fontId="0" fillId="0" borderId="68" xfId="0" applyFont="1" applyBorder="1"/>
    <xf numFmtId="0" fontId="2" fillId="0" borderId="62" xfId="0" applyFont="1" applyBorder="1"/>
    <xf numFmtId="0" fontId="0" fillId="0" borderId="62" xfId="0" applyFont="1" applyBorder="1"/>
    <xf numFmtId="0" fontId="0" fillId="0" borderId="69" xfId="0" applyFont="1" applyBorder="1"/>
    <xf numFmtId="0" fontId="2" fillId="18" borderId="62" xfId="0" applyFont="1" applyFill="1" applyBorder="1"/>
    <xf numFmtId="8" fontId="2" fillId="18" borderId="62" xfId="0" applyNumberFormat="1" applyFont="1" applyFill="1" applyBorder="1"/>
    <xf numFmtId="0" fontId="0" fillId="0" borderId="63" xfId="0" applyFont="1" applyBorder="1"/>
    <xf numFmtId="6" fontId="0" fillId="0" borderId="70" xfId="0" applyNumberFormat="1" applyFont="1" applyBorder="1"/>
    <xf numFmtId="0" fontId="2" fillId="17" borderId="72" xfId="0" applyFont="1" applyFill="1" applyBorder="1" applyAlignment="1">
      <alignment horizontal="center" vertical="center" wrapText="1"/>
    </xf>
    <xf numFmtId="0" fontId="0" fillId="0" borderId="39" xfId="0" applyFont="1" applyBorder="1"/>
    <xf numFmtId="0" fontId="0" fillId="0" borderId="73" xfId="0" applyFont="1" applyBorder="1"/>
    <xf numFmtId="0" fontId="0" fillId="0" borderId="41" xfId="0" applyFont="1" applyBorder="1"/>
    <xf numFmtId="6" fontId="0" fillId="0" borderId="48" xfId="0" applyNumberFormat="1" applyFont="1" applyBorder="1"/>
    <xf numFmtId="6" fontId="0" fillId="0" borderId="74" xfId="0" applyNumberFormat="1" applyFont="1" applyBorder="1" applyAlignment="1"/>
    <xf numFmtId="6" fontId="0" fillId="0" borderId="75" xfId="0" applyNumberFormat="1" applyFont="1" applyBorder="1"/>
    <xf numFmtId="0" fontId="0" fillId="0" borderId="52" xfId="0" applyBorder="1"/>
    <xf numFmtId="0" fontId="9" fillId="18" borderId="33" xfId="0" applyFont="1" applyFill="1" applyBorder="1"/>
    <xf numFmtId="2" fontId="2" fillId="18" borderId="33" xfId="0" applyNumberFormat="1" applyFont="1" applyFill="1" applyBorder="1"/>
    <xf numFmtId="14" fontId="9" fillId="0" borderId="35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68" xfId="0" applyFont="1" applyFill="1" applyBorder="1" applyAlignment="1">
      <alignment horizontal="center" vertical="top" textRotation="255" wrapText="1"/>
    </xf>
    <xf numFmtId="0" fontId="0" fillId="0" borderId="76" xfId="0" applyFont="1" applyBorder="1"/>
    <xf numFmtId="0" fontId="0" fillId="0" borderId="70" xfId="0" applyFont="1" applyBorder="1"/>
    <xf numFmtId="0" fontId="0" fillId="5" borderId="70" xfId="0" applyFont="1" applyFill="1" applyBorder="1"/>
    <xf numFmtId="0" fontId="0" fillId="14" borderId="70" xfId="0" applyFont="1" applyFill="1" applyBorder="1"/>
    <xf numFmtId="0" fontId="0" fillId="0" borderId="77" xfId="0" applyFont="1" applyBorder="1"/>
    <xf numFmtId="0" fontId="1" fillId="2" borderId="34" xfId="0" applyFont="1" applyFill="1" applyBorder="1" applyAlignment="1">
      <alignment horizontal="center" vertical="top" textRotation="255" wrapText="1"/>
    </xf>
    <xf numFmtId="0" fontId="0" fillId="0" borderId="38" xfId="0" applyFont="1" applyBorder="1" applyAlignment="1"/>
    <xf numFmtId="0" fontId="0" fillId="0" borderId="78" xfId="0" applyFont="1" applyBorder="1" applyAlignment="1"/>
    <xf numFmtId="0" fontId="9" fillId="0" borderId="40" xfId="0" applyFont="1" applyBorder="1" applyAlignment="1"/>
    <xf numFmtId="0" fontId="0" fillId="0" borderId="34" xfId="0" applyFont="1" applyBorder="1" applyAlignment="1"/>
    <xf numFmtId="0" fontId="13" fillId="0" borderId="35" xfId="0" applyFont="1" applyBorder="1" applyAlignment="1">
      <alignment vertical="center"/>
    </xf>
    <xf numFmtId="0" fontId="0" fillId="0" borderId="72" xfId="0" applyFont="1" applyBorder="1"/>
    <xf numFmtId="0" fontId="0" fillId="0" borderId="43" xfId="0" applyFont="1" applyBorder="1"/>
    <xf numFmtId="0" fontId="0" fillId="0" borderId="42" xfId="0" applyFont="1" applyBorder="1" applyAlignment="1"/>
    <xf numFmtId="0" fontId="9" fillId="16" borderId="59" xfId="0" applyFont="1" applyFill="1" applyBorder="1"/>
    <xf numFmtId="0" fontId="8" fillId="15" borderId="59" xfId="0" applyFont="1" applyFill="1" applyBorder="1"/>
    <xf numFmtId="0" fontId="8" fillId="21" borderId="1" xfId="0" applyFont="1" applyFill="1" applyBorder="1"/>
    <xf numFmtId="0" fontId="8" fillId="21" borderId="50" xfId="0" applyFont="1" applyFill="1" applyBorder="1"/>
    <xf numFmtId="0" fontId="9" fillId="0" borderId="69" xfId="0" applyFont="1" applyBorder="1"/>
    <xf numFmtId="0" fontId="1" fillId="22" borderId="62" xfId="0" applyFont="1" applyFill="1" applyBorder="1" applyAlignment="1">
      <alignment horizontal="center" vertical="top" textRotation="255" wrapText="1"/>
    </xf>
    <xf numFmtId="0" fontId="8" fillId="0" borderId="80" xfId="0" applyFont="1" applyBorder="1"/>
    <xf numFmtId="0" fontId="8" fillId="0" borderId="81" xfId="0" applyFont="1" applyBorder="1"/>
    <xf numFmtId="0" fontId="0" fillId="5" borderId="53" xfId="0" applyFont="1" applyFill="1" applyBorder="1" applyAlignment="1">
      <alignment horizontal="center" vertical="center"/>
    </xf>
    <xf numFmtId="2" fontId="0" fillId="5" borderId="53" xfId="0" applyNumberFormat="1" applyFont="1" applyFill="1" applyBorder="1" applyAlignment="1">
      <alignment horizontal="center" vertical="center"/>
    </xf>
    <xf numFmtId="0" fontId="0" fillId="0" borderId="82" xfId="0" applyFont="1" applyBorder="1"/>
    <xf numFmtId="0" fontId="8" fillId="0" borderId="83" xfId="0" applyFont="1" applyBorder="1"/>
    <xf numFmtId="0" fontId="14" fillId="20" borderId="42" xfId="0" applyFont="1" applyFill="1" applyBorder="1" applyAlignment="1">
      <alignment horizontal="center" vertical="center"/>
    </xf>
    <xf numFmtId="0" fontId="14" fillId="20" borderId="67" xfId="0" applyFont="1" applyFill="1" applyBorder="1" applyAlignment="1">
      <alignment horizontal="center" vertical="center"/>
    </xf>
    <xf numFmtId="0" fontId="14" fillId="20" borderId="43" xfId="0" applyFont="1" applyFill="1" applyBorder="1" applyAlignment="1">
      <alignment horizontal="center" vertical="center"/>
    </xf>
    <xf numFmtId="0" fontId="9" fillId="19" borderId="42" xfId="0" applyFont="1" applyFill="1" applyBorder="1" applyAlignment="1">
      <alignment horizontal="center" vertical="center" wrapText="1"/>
    </xf>
    <xf numFmtId="0" fontId="9" fillId="19" borderId="67" xfId="0" applyFont="1" applyFill="1" applyBorder="1" applyAlignment="1">
      <alignment horizontal="center" vertical="center" wrapText="1"/>
    </xf>
    <xf numFmtId="0" fontId="9" fillId="19" borderId="42" xfId="0" applyFont="1" applyFill="1" applyBorder="1" applyAlignment="1">
      <alignment horizontal="center" vertical="center"/>
    </xf>
    <xf numFmtId="0" fontId="9" fillId="19" borderId="67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2" fillId="17" borderId="42" xfId="0" applyFont="1" applyFill="1" applyBorder="1" applyAlignment="1">
      <alignment horizontal="center" vertical="center" wrapText="1"/>
    </xf>
    <xf numFmtId="0" fontId="2" fillId="17" borderId="67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left" vertical="top"/>
    </xf>
    <xf numFmtId="0" fontId="0" fillId="0" borderId="56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/>
    </xf>
    <xf numFmtId="0" fontId="0" fillId="0" borderId="51" xfId="0" applyFont="1" applyBorder="1" applyAlignment="1">
      <alignment horizontal="left" vertical="top"/>
    </xf>
    <xf numFmtId="0" fontId="0" fillId="0" borderId="38" xfId="0" applyFont="1" applyBorder="1" applyAlignment="1">
      <alignment horizontal="left" vertical="top" wrapText="1"/>
    </xf>
    <xf numFmtId="0" fontId="0" fillId="0" borderId="48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71" xfId="0" applyFont="1" applyBorder="1" applyAlignment="1">
      <alignment horizontal="left" vertical="top"/>
    </xf>
    <xf numFmtId="0" fontId="15" fillId="0" borderId="79" xfId="0" applyFont="1" applyBorder="1" applyAlignment="1">
      <alignment horizontal="center"/>
    </xf>
    <xf numFmtId="0" fontId="0" fillId="0" borderId="37" xfId="0" applyFont="1" applyBorder="1" applyAlignment="1">
      <alignment horizontal="left" vertical="top"/>
    </xf>
    <xf numFmtId="0" fontId="0" fillId="0" borderId="39" xfId="0" applyFont="1" applyBorder="1" applyAlignment="1">
      <alignment horizontal="left" vertical="top"/>
    </xf>
    <xf numFmtId="0" fontId="0" fillId="0" borderId="39" xfId="0" applyFont="1" applyBorder="1" applyAlignment="1">
      <alignment horizontal="left" vertical="top" wrapText="1"/>
    </xf>
    <xf numFmtId="0" fontId="0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4" fillId="6" borderId="6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5" fillId="7" borderId="6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13" fillId="0" borderId="72" xfId="0" applyFont="1" applyBorder="1" applyAlignment="1">
      <alignment horizontal="center" vertical="center" wrapText="1"/>
    </xf>
    <xf numFmtId="0" fontId="0" fillId="0" borderId="5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950"/>
  <sheetViews>
    <sheetView tabSelected="1" workbookViewId="0">
      <selection activeCell="L13" sqref="L13"/>
    </sheetView>
  </sheetViews>
  <sheetFormatPr defaultColWidth="12.625" defaultRowHeight="15" customHeight="1"/>
  <cols>
    <col min="1" max="1" width="3.375" customWidth="1"/>
    <col min="2" max="2" width="4.25" customWidth="1"/>
    <col min="3" max="3" width="2.375" customWidth="1"/>
    <col min="4" max="4" width="26.125" customWidth="1"/>
    <col min="5" max="5" width="3.875" customWidth="1"/>
    <col min="6" max="6" width="6.375" customWidth="1"/>
    <col min="7" max="7" width="4.875" customWidth="1"/>
    <col min="8" max="8" width="4.625" customWidth="1"/>
    <col min="9" max="9" width="6.125" customWidth="1"/>
    <col min="10" max="10" width="4.625" customWidth="1"/>
    <col min="11" max="11" width="9.75" customWidth="1"/>
    <col min="12" max="12" width="9.5" customWidth="1"/>
    <col min="13" max="13" width="8.375" customWidth="1"/>
    <col min="14" max="14" width="8.75" customWidth="1"/>
    <col min="15" max="15" width="23" customWidth="1"/>
    <col min="16" max="18" width="5.625" customWidth="1"/>
    <col min="19" max="19" width="5.875" customWidth="1"/>
    <col min="20" max="20" width="6" customWidth="1"/>
    <col min="21" max="21" width="5.875" customWidth="1"/>
    <col min="22" max="22" width="6" customWidth="1"/>
    <col min="23" max="44" width="7.625" customWidth="1"/>
  </cols>
  <sheetData>
    <row r="1" spans="1:44" ht="24" customHeight="1" thickBot="1">
      <c r="A1" s="171" t="s">
        <v>274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3"/>
    </row>
    <row r="2" spans="1:44" ht="31.5" customHeight="1" thickBot="1">
      <c r="A2" s="174" t="s">
        <v>267</v>
      </c>
      <c r="B2" s="175"/>
      <c r="C2" s="175"/>
      <c r="D2" s="141">
        <v>44207</v>
      </c>
      <c r="E2" s="176" t="s">
        <v>268</v>
      </c>
      <c r="F2" s="177"/>
      <c r="G2" s="207" t="s">
        <v>279</v>
      </c>
      <c r="H2" s="178"/>
      <c r="I2" s="178"/>
      <c r="J2" s="178"/>
      <c r="K2" s="178"/>
      <c r="L2" s="178"/>
      <c r="M2" s="178"/>
      <c r="N2" s="178"/>
      <c r="O2" s="179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4" ht="224.25" customHeight="1" thickBot="1">
      <c r="A3" s="150" t="s">
        <v>261</v>
      </c>
      <c r="B3" s="144" t="s">
        <v>260</v>
      </c>
      <c r="C3" s="113" t="s">
        <v>1</v>
      </c>
      <c r="D3" s="142" t="s">
        <v>2</v>
      </c>
      <c r="E3" s="112" t="s">
        <v>3</v>
      </c>
      <c r="F3" s="112" t="s">
        <v>4</v>
      </c>
      <c r="G3" s="112" t="s">
        <v>5</v>
      </c>
      <c r="H3" s="112" t="s">
        <v>6</v>
      </c>
      <c r="I3" s="113" t="s">
        <v>7</v>
      </c>
      <c r="J3" s="113" t="s">
        <v>8</v>
      </c>
      <c r="K3" s="113" t="s">
        <v>9</v>
      </c>
      <c r="L3" s="114" t="s">
        <v>10</v>
      </c>
      <c r="M3" s="114" t="s">
        <v>11</v>
      </c>
      <c r="N3" s="114" t="s">
        <v>12</v>
      </c>
      <c r="O3" s="143" t="s">
        <v>13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44">
      <c r="A4" s="152">
        <v>1</v>
      </c>
      <c r="B4" s="145" t="s">
        <v>14</v>
      </c>
      <c r="C4" s="104" t="s">
        <v>15</v>
      </c>
      <c r="D4" s="208" t="s">
        <v>280</v>
      </c>
      <c r="E4" s="106">
        <v>1</v>
      </c>
      <c r="F4" s="107" t="s">
        <v>17</v>
      </c>
      <c r="G4" s="107">
        <v>0.2</v>
      </c>
      <c r="H4" s="107">
        <v>15</v>
      </c>
      <c r="I4" s="108">
        <v>4.6900000000000004</v>
      </c>
      <c r="J4" s="107">
        <v>61</v>
      </c>
      <c r="K4" s="109">
        <f>(K13/1000)*I4</f>
        <v>5.6233100000000009</v>
      </c>
      <c r="L4" s="107">
        <f t="shared" ref="L4:L7" si="0">I4*E4</f>
        <v>4.6900000000000004</v>
      </c>
      <c r="M4" s="107">
        <f t="shared" ref="M4:M7" si="1">J4*E4</f>
        <v>61</v>
      </c>
      <c r="N4" s="110">
        <f t="shared" ref="N4:N7" si="2">K4*E4</f>
        <v>5.6233100000000009</v>
      </c>
      <c r="O4" s="11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4" ht="15.75" customHeight="1">
      <c r="A5" s="151">
        <v>2</v>
      </c>
      <c r="B5" s="146" t="s">
        <v>18</v>
      </c>
      <c r="C5" s="93" t="s">
        <v>19</v>
      </c>
      <c r="D5" s="92"/>
      <c r="E5" s="8">
        <v>3</v>
      </c>
      <c r="F5" s="7" t="s">
        <v>17</v>
      </c>
      <c r="G5" s="7">
        <v>0.2</v>
      </c>
      <c r="H5" s="7">
        <v>15</v>
      </c>
      <c r="I5" s="12">
        <v>0.22</v>
      </c>
      <c r="J5" s="13">
        <v>3</v>
      </c>
      <c r="K5" s="10">
        <f>(K13/1000)*I5</f>
        <v>0.26378000000000001</v>
      </c>
      <c r="L5" s="7">
        <f t="shared" si="0"/>
        <v>0.66</v>
      </c>
      <c r="M5" s="7">
        <f t="shared" si="1"/>
        <v>9</v>
      </c>
      <c r="N5" s="11">
        <f t="shared" si="2"/>
        <v>0.79134000000000004</v>
      </c>
      <c r="O5" s="10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44">
      <c r="A6" s="151">
        <v>3</v>
      </c>
      <c r="B6" s="146" t="s">
        <v>21</v>
      </c>
      <c r="C6" s="93" t="s">
        <v>19</v>
      </c>
      <c r="D6" s="92"/>
      <c r="E6" s="8">
        <v>1</v>
      </c>
      <c r="F6" s="7" t="s">
        <v>17</v>
      </c>
      <c r="G6" s="7">
        <v>0.2</v>
      </c>
      <c r="H6" s="7">
        <v>15</v>
      </c>
      <c r="I6" s="14">
        <v>0.9</v>
      </c>
      <c r="J6" s="13">
        <v>11</v>
      </c>
      <c r="K6" s="10">
        <f>(K13/1000)*I6</f>
        <v>1.0791000000000002</v>
      </c>
      <c r="L6" s="7">
        <f t="shared" si="0"/>
        <v>0.9</v>
      </c>
      <c r="M6" s="7">
        <f t="shared" si="1"/>
        <v>11</v>
      </c>
      <c r="N6" s="11">
        <f t="shared" si="2"/>
        <v>1.0791000000000002</v>
      </c>
      <c r="O6" s="10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44" ht="15.75" customHeight="1" thickBot="1">
      <c r="A7" s="153">
        <v>4</v>
      </c>
      <c r="B7" s="149" t="s">
        <v>183</v>
      </c>
      <c r="C7" s="115" t="s">
        <v>28</v>
      </c>
      <c r="D7" s="116"/>
      <c r="E7" s="117">
        <v>9</v>
      </c>
      <c r="F7" s="118" t="s">
        <v>17</v>
      </c>
      <c r="G7" s="118">
        <v>0.15</v>
      </c>
      <c r="H7" s="118">
        <v>15</v>
      </c>
      <c r="I7" s="118">
        <v>0.97</v>
      </c>
      <c r="J7" s="118">
        <v>12</v>
      </c>
      <c r="K7" s="119">
        <f>(K13/1000)*I7</f>
        <v>1.16303</v>
      </c>
      <c r="L7" s="118">
        <f t="shared" si="0"/>
        <v>8.73</v>
      </c>
      <c r="M7" s="118">
        <f t="shared" si="1"/>
        <v>108</v>
      </c>
      <c r="N7" s="120">
        <f t="shared" si="2"/>
        <v>10.467269999999999</v>
      </c>
      <c r="O7" s="12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5" customHeight="1" thickBot="1">
      <c r="A8" s="154"/>
      <c r="B8" s="122"/>
      <c r="C8" s="123"/>
      <c r="D8" s="124" t="s">
        <v>119</v>
      </c>
      <c r="E8" s="125">
        <f>SUM(E4:E7)</f>
        <v>14</v>
      </c>
      <c r="F8" s="126"/>
      <c r="G8" s="122"/>
      <c r="H8" s="122"/>
      <c r="I8" s="122"/>
      <c r="J8" s="122"/>
      <c r="K8" s="123"/>
      <c r="L8" s="127">
        <f>SUM(L4:L7)</f>
        <v>14.98</v>
      </c>
      <c r="M8" s="125">
        <f>SUM(M4:M7)</f>
        <v>189</v>
      </c>
      <c r="N8" s="128">
        <f>SUM(N4:N7)</f>
        <v>17.961020000000001</v>
      </c>
      <c r="O8" s="12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" customHeight="1" thickBot="1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120</v>
      </c>
      <c r="M9" s="68">
        <f>M8/60</f>
        <v>3.15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" customHeight="1" thickBot="1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121</v>
      </c>
      <c r="M10" s="140">
        <f>M9/24</f>
        <v>0.13125000000000001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7</v>
      </c>
    </row>
    <row r="11" spans="1:44" ht="15" customHeight="1" thickBo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53.25" customHeight="1" thickBot="1">
      <c r="B12" s="19"/>
      <c r="C12" s="19"/>
      <c r="D12" s="19"/>
      <c r="E12" s="19"/>
      <c r="F12" s="19"/>
      <c r="G12" s="19"/>
      <c r="H12" s="19"/>
      <c r="I12" s="183" t="s">
        <v>4</v>
      </c>
      <c r="J12" s="184"/>
      <c r="K12" s="131" t="s">
        <v>122</v>
      </c>
      <c r="L12" s="98" t="s">
        <v>264</v>
      </c>
      <c r="M12" s="19"/>
      <c r="N12" s="97" t="s">
        <v>213</v>
      </c>
      <c r="O12" s="98" t="s">
        <v>124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spans="1:44" ht="15.75" customHeight="1">
      <c r="B13" s="1"/>
      <c r="C13" s="1"/>
      <c r="D13" s="1"/>
      <c r="E13" s="1"/>
      <c r="F13" s="1"/>
      <c r="G13" s="1"/>
      <c r="H13" s="1"/>
      <c r="I13" s="185" t="s">
        <v>17</v>
      </c>
      <c r="J13" s="186"/>
      <c r="K13" s="136">
        <v>1199</v>
      </c>
      <c r="L13" s="133" t="e">
        <f>SUM(L4:L6,#REF!,#REF!,#REF!,L7:L7)</f>
        <v>#REF!</v>
      </c>
      <c r="M13" s="1"/>
      <c r="N13" s="75" t="s">
        <v>281</v>
      </c>
      <c r="O13" s="76" t="s">
        <v>282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>
      <c r="B14" s="1"/>
      <c r="C14" s="1"/>
      <c r="D14" s="1"/>
      <c r="E14" s="1"/>
      <c r="F14" s="1"/>
      <c r="G14" s="1"/>
      <c r="H14" s="1"/>
      <c r="I14" s="187" t="s">
        <v>107</v>
      </c>
      <c r="J14" s="188"/>
      <c r="K14" s="135">
        <v>1750</v>
      </c>
      <c r="L14" s="132" t="e">
        <f>#REF!+#REF!</f>
        <v>#REF!</v>
      </c>
      <c r="M14" s="1"/>
      <c r="N14" s="75"/>
      <c r="O14" s="7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29.25" customHeight="1">
      <c r="B15" s="1"/>
      <c r="C15" s="1"/>
      <c r="D15" s="1"/>
      <c r="E15" s="1"/>
      <c r="F15" s="1"/>
      <c r="G15" s="1"/>
      <c r="H15" s="1"/>
      <c r="I15" s="189" t="s">
        <v>123</v>
      </c>
      <c r="J15" s="190"/>
      <c r="K15" s="130">
        <v>2199</v>
      </c>
      <c r="L15" s="132" t="e">
        <f>#REF!</f>
        <v>#REF!</v>
      </c>
      <c r="M15" s="1"/>
      <c r="N15" s="77"/>
      <c r="O15" s="7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 thickBot="1">
      <c r="B16" s="1"/>
      <c r="C16" s="1"/>
      <c r="D16" s="1"/>
      <c r="E16" s="1"/>
      <c r="F16" s="1"/>
      <c r="G16" s="1"/>
      <c r="H16" s="1"/>
      <c r="I16" s="191" t="s">
        <v>94</v>
      </c>
      <c r="J16" s="192"/>
      <c r="K16" s="137">
        <v>3299</v>
      </c>
      <c r="L16" s="134" t="e">
        <f>#REF!</f>
        <v>#REF!</v>
      </c>
      <c r="M16" s="1"/>
      <c r="N16" s="77"/>
      <c r="O16" s="7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2:44" ht="15.75" customHeight="1" thickBot="1">
      <c r="B17" s="1"/>
      <c r="C17" s="1"/>
      <c r="D17" s="1"/>
      <c r="E17" s="1"/>
      <c r="F17" s="1"/>
      <c r="G17" s="1"/>
      <c r="H17" s="1"/>
      <c r="I17" s="180" t="s">
        <v>266</v>
      </c>
      <c r="J17" s="181"/>
      <c r="K17" s="182"/>
      <c r="L17" s="139" t="e">
        <f>SUM(L13:L16)</f>
        <v>#REF!</v>
      </c>
      <c r="M17" s="1"/>
      <c r="N17" s="166" t="s">
        <v>193</v>
      </c>
      <c r="O17" s="170" t="s">
        <v>276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2:44" ht="15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2:44" ht="15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2:44" ht="15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2:44" ht="15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2:44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2:44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2:44" ht="15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2:44" ht="15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2:44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2:44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2:44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2:44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2:44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2:44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2:44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2:44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2:44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2:44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2:44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2:44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2:44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2:44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2:44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2:44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2:44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2:44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2:4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2:44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2:44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2:44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2:44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2:44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2:44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2:44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2:44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2:44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2:4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2:44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2:44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2:44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2:44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2:44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2:44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2:44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2:44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2:44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2:44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2:44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2:44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2:44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2:44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2:44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2:4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2:44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2:44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2:44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2:44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2:44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2:44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2:44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2:44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2:44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2:4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2:44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2:44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2:44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2:44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2:44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2:44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2:44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2:44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2:44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2:4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2:44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2:44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2:44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2:44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2:44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2:44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2:44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2:44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2:44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2:4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2:44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2:44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2:44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2:44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2:44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2:44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2:44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2:44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2:44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2:4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2:44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2:44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2:44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2:44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2:44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2:44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2:44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2:44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2:44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2:4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2:44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2:44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2:44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2:44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2:44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2:44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2:44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2:44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2:44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2:4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2:44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2:44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2:44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2:44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2:44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2:44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2:44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2:44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2:44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2: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2:44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2:44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2:44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2:44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2:44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2:44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2:44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2:44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2:44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2:4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2:44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2:44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2:44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2:44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2:44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2:44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2:44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2:44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2:44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2:4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2:44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2:44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2:44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2:44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2:44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2:44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2:44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2:44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2:44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2:4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2:44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2:44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2:44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2:44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2:44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2:44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2:44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2:44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2:44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2:4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2:44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2:44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2:44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2:44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2:44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2:44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2:44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2:44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2:44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2:4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2:44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2:44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2:44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2:44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2:44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2:44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2:44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2:44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2:44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2:4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2:44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2:44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2:44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2:44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2:44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2:44" ht="15.75" customHeight="1"/>
    <row r="211" spans="2:44" ht="15.75" customHeight="1"/>
    <row r="212" spans="2:44" ht="15.75" customHeight="1"/>
    <row r="213" spans="2:44" ht="15.75" customHeight="1"/>
    <row r="214" spans="2:44" ht="15.75" customHeight="1"/>
    <row r="215" spans="2:44" ht="15.75" customHeight="1"/>
    <row r="216" spans="2:44" ht="15.75" customHeight="1"/>
    <row r="217" spans="2:44" ht="15.75" customHeight="1"/>
    <row r="218" spans="2:44" ht="15.75" customHeight="1"/>
    <row r="219" spans="2:44" ht="15.75" customHeight="1"/>
    <row r="220" spans="2:44" ht="15.75" customHeight="1"/>
    <row r="221" spans="2:44" ht="15.75" customHeight="1"/>
    <row r="222" spans="2:44" ht="15.75" customHeight="1"/>
    <row r="223" spans="2:44" ht="15.75" customHeight="1"/>
    <row r="224" spans="2:4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10">
    <mergeCell ref="A1:O1"/>
    <mergeCell ref="A2:C2"/>
    <mergeCell ref="E2:F2"/>
    <mergeCell ref="G2:O2"/>
    <mergeCell ref="I17:K17"/>
    <mergeCell ref="I12:J12"/>
    <mergeCell ref="I13:J13"/>
    <mergeCell ref="I14:J14"/>
    <mergeCell ref="I15:J15"/>
    <mergeCell ref="I16:J16"/>
  </mergeCells>
  <pageMargins left="0.70866141732283472" right="0.70866141732283472" top="0.74803149606299213" bottom="0.74803149606299213" header="0" footer="0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008"/>
  <sheetViews>
    <sheetView topLeftCell="A23" workbookViewId="0">
      <selection activeCell="A57" sqref="A57:XFD57"/>
    </sheetView>
  </sheetViews>
  <sheetFormatPr defaultColWidth="12.625" defaultRowHeight="15" customHeight="1"/>
  <cols>
    <col min="1" max="1" width="4.25" customWidth="1"/>
    <col min="2" max="2" width="3" customWidth="1"/>
    <col min="3" max="3" width="26.125" customWidth="1"/>
    <col min="4" max="4" width="3.875" customWidth="1"/>
    <col min="5" max="5" width="6.375" customWidth="1"/>
    <col min="6" max="6" width="4.875" customWidth="1"/>
    <col min="7" max="7" width="4.625" customWidth="1"/>
    <col min="8" max="8" width="6.125" customWidth="1"/>
    <col min="9" max="9" width="4.625" customWidth="1"/>
    <col min="10" max="10" width="9.75" customWidth="1"/>
    <col min="11" max="11" width="7.25" customWidth="1"/>
    <col min="12" max="12" width="8.375" customWidth="1"/>
    <col min="13" max="13" width="8.75" customWidth="1"/>
    <col min="14" max="14" width="25.125" customWidth="1"/>
    <col min="15" max="17" width="5.625" customWidth="1"/>
    <col min="18" max="18" width="5.875" customWidth="1"/>
    <col min="19" max="19" width="6" customWidth="1"/>
    <col min="20" max="20" width="5.875" customWidth="1"/>
    <col min="21" max="21" width="6" customWidth="1"/>
    <col min="22" max="43" width="7.625" customWidth="1"/>
  </cols>
  <sheetData>
    <row r="1" spans="1:34" ht="14.25">
      <c r="A1" s="193" t="s">
        <v>275</v>
      </c>
      <c r="B1" s="193"/>
      <c r="C1" s="19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24.25" customHeight="1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2" t="s">
        <v>7</v>
      </c>
      <c r="I2" s="2" t="s">
        <v>8</v>
      </c>
      <c r="J2" s="2" t="s">
        <v>9</v>
      </c>
      <c r="K2" s="5" t="s">
        <v>10</v>
      </c>
      <c r="L2" s="5" t="s">
        <v>11</v>
      </c>
      <c r="M2" s="5" t="s">
        <v>12</v>
      </c>
      <c r="N2" s="2" t="s">
        <v>13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>
      <c r="A3" s="9" t="s">
        <v>14</v>
      </c>
      <c r="B3" s="92" t="s">
        <v>15</v>
      </c>
      <c r="C3" s="7" t="s">
        <v>16</v>
      </c>
      <c r="D3" s="8">
        <v>1</v>
      </c>
      <c r="E3" s="7" t="s">
        <v>17</v>
      </c>
      <c r="F3" s="7">
        <v>0.2</v>
      </c>
      <c r="G3" s="7">
        <v>15</v>
      </c>
      <c r="H3" s="9">
        <v>4.6900000000000004</v>
      </c>
      <c r="I3" s="7">
        <v>61</v>
      </c>
      <c r="J3" s="10">
        <f>(J63/1000)*H3</f>
        <v>5.6233100000000009</v>
      </c>
      <c r="K3" s="7">
        <f t="shared" ref="K3:K57" si="0">H3*D3</f>
        <v>4.6900000000000004</v>
      </c>
      <c r="L3" s="7">
        <f t="shared" ref="L3:L57" si="1">I3*D3</f>
        <v>61</v>
      </c>
      <c r="M3" s="11">
        <f t="shared" ref="M3:M57" si="2">J3*D3</f>
        <v>5.6233100000000009</v>
      </c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>
      <c r="A4" s="9" t="s">
        <v>18</v>
      </c>
      <c r="B4" s="92" t="s">
        <v>19</v>
      </c>
      <c r="C4" s="7" t="s">
        <v>20</v>
      </c>
      <c r="D4" s="8">
        <v>3</v>
      </c>
      <c r="E4" s="7" t="s">
        <v>17</v>
      </c>
      <c r="F4" s="7">
        <v>0.2</v>
      </c>
      <c r="G4" s="169">
        <v>15</v>
      </c>
      <c r="H4" s="167">
        <v>0.22</v>
      </c>
      <c r="I4" s="13">
        <v>3</v>
      </c>
      <c r="J4" s="10">
        <f>(J63/1000)*H4</f>
        <v>0.26378000000000001</v>
      </c>
      <c r="K4" s="7">
        <f t="shared" si="0"/>
        <v>0.66</v>
      </c>
      <c r="L4" s="7">
        <f t="shared" si="1"/>
        <v>9</v>
      </c>
      <c r="M4" s="11">
        <f t="shared" si="2"/>
        <v>0.79134000000000004</v>
      </c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s="9" t="s">
        <v>21</v>
      </c>
      <c r="B5" s="92" t="s">
        <v>19</v>
      </c>
      <c r="C5" s="7" t="s">
        <v>22</v>
      </c>
      <c r="D5" s="8">
        <v>1</v>
      </c>
      <c r="E5" s="7" t="s">
        <v>17</v>
      </c>
      <c r="F5" s="7">
        <v>0.2</v>
      </c>
      <c r="G5" s="169">
        <v>15</v>
      </c>
      <c r="H5" s="168">
        <v>0.9</v>
      </c>
      <c r="I5" s="13">
        <v>11</v>
      </c>
      <c r="J5" s="10">
        <f>(J63/1000)*H5</f>
        <v>1.0791000000000002</v>
      </c>
      <c r="K5" s="7">
        <f t="shared" si="0"/>
        <v>0.9</v>
      </c>
      <c r="L5" s="7">
        <f t="shared" si="1"/>
        <v>11</v>
      </c>
      <c r="M5" s="11">
        <f t="shared" si="2"/>
        <v>1.0791000000000002</v>
      </c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4.25">
      <c r="A6" s="9" t="s">
        <v>23</v>
      </c>
      <c r="B6" s="92" t="s">
        <v>19</v>
      </c>
      <c r="C6" s="7" t="s">
        <v>24</v>
      </c>
      <c r="D6" s="55">
        <v>1</v>
      </c>
      <c r="E6" s="7" t="s">
        <v>17</v>
      </c>
      <c r="F6" s="7">
        <v>0.2</v>
      </c>
      <c r="G6" s="169">
        <v>15</v>
      </c>
      <c r="H6" s="167">
        <v>0.91</v>
      </c>
      <c r="I6" s="13">
        <v>11</v>
      </c>
      <c r="J6" s="10">
        <f>(J63/1000)*H6</f>
        <v>1.0910900000000001</v>
      </c>
      <c r="K6" s="7">
        <f t="shared" si="0"/>
        <v>0.91</v>
      </c>
      <c r="L6" s="7">
        <f t="shared" si="1"/>
        <v>11</v>
      </c>
      <c r="M6" s="11">
        <f t="shared" si="2"/>
        <v>1.0910900000000001</v>
      </c>
      <c r="N6" s="7" t="s">
        <v>193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9" t="s">
        <v>25</v>
      </c>
      <c r="B7" s="92" t="s">
        <v>19</v>
      </c>
      <c r="C7" s="7" t="s">
        <v>26</v>
      </c>
      <c r="D7" s="8">
        <v>3</v>
      </c>
      <c r="E7" s="7" t="s">
        <v>17</v>
      </c>
      <c r="F7" s="7">
        <v>0.2</v>
      </c>
      <c r="G7" s="169">
        <v>15</v>
      </c>
      <c r="H7" s="167">
        <v>0.94</v>
      </c>
      <c r="I7" s="13">
        <v>11</v>
      </c>
      <c r="J7" s="10">
        <f>(J63/1000)*H7</f>
        <v>1.12706</v>
      </c>
      <c r="K7" s="7">
        <f t="shared" si="0"/>
        <v>2.82</v>
      </c>
      <c r="L7" s="7">
        <f t="shared" si="1"/>
        <v>33</v>
      </c>
      <c r="M7" s="11">
        <f t="shared" si="2"/>
        <v>3.3811799999999996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4.25">
      <c r="A8" s="9" t="s">
        <v>27</v>
      </c>
      <c r="B8" s="92" t="s">
        <v>28</v>
      </c>
      <c r="C8" s="7" t="s">
        <v>29</v>
      </c>
      <c r="D8" s="55">
        <v>1</v>
      </c>
      <c r="E8" s="7" t="s">
        <v>17</v>
      </c>
      <c r="F8" s="7">
        <v>0.3</v>
      </c>
      <c r="G8" s="7">
        <v>20</v>
      </c>
      <c r="H8" s="9">
        <v>21.05</v>
      </c>
      <c r="I8" s="7">
        <v>72</v>
      </c>
      <c r="J8" s="10">
        <f>(J63/1000)*H8</f>
        <v>25.238950000000003</v>
      </c>
      <c r="K8" s="7">
        <f t="shared" si="0"/>
        <v>21.05</v>
      </c>
      <c r="L8" s="7">
        <f t="shared" si="1"/>
        <v>72</v>
      </c>
      <c r="M8" s="11">
        <f t="shared" si="2"/>
        <v>25.238950000000003</v>
      </c>
      <c r="N8" s="7" t="s">
        <v>192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4.25">
      <c r="A9" s="9" t="s">
        <v>30</v>
      </c>
      <c r="B9" s="92" t="s">
        <v>28</v>
      </c>
      <c r="C9" s="7" t="s">
        <v>31</v>
      </c>
      <c r="D9" s="55">
        <v>1</v>
      </c>
      <c r="E9" s="7" t="s">
        <v>17</v>
      </c>
      <c r="F9" s="7">
        <v>0.2</v>
      </c>
      <c r="G9" s="7">
        <v>15</v>
      </c>
      <c r="H9" s="7">
        <v>10.73</v>
      </c>
      <c r="I9" s="7">
        <v>44</v>
      </c>
      <c r="J9" s="10">
        <f>(J63/1000)*H9</f>
        <v>12.865270000000001</v>
      </c>
      <c r="K9" s="7">
        <f t="shared" si="0"/>
        <v>10.73</v>
      </c>
      <c r="L9" s="7">
        <f t="shared" si="1"/>
        <v>44</v>
      </c>
      <c r="M9" s="11">
        <f t="shared" si="2"/>
        <v>12.865270000000001</v>
      </c>
      <c r="N9" s="7" t="s">
        <v>192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A10" s="9" t="s">
        <v>32</v>
      </c>
      <c r="B10" s="92" t="s">
        <v>19</v>
      </c>
      <c r="C10" s="7" t="s">
        <v>33</v>
      </c>
      <c r="D10" s="8">
        <v>2</v>
      </c>
      <c r="E10" s="7" t="s">
        <v>17</v>
      </c>
      <c r="F10" s="7">
        <v>0.3</v>
      </c>
      <c r="G10" s="7">
        <v>20</v>
      </c>
      <c r="H10" s="7">
        <v>5</v>
      </c>
      <c r="I10" s="7">
        <v>32</v>
      </c>
      <c r="J10" s="10">
        <f>(J63/1000)*H10</f>
        <v>5.9950000000000001</v>
      </c>
      <c r="K10" s="7">
        <f t="shared" si="0"/>
        <v>10</v>
      </c>
      <c r="L10" s="7">
        <f t="shared" si="1"/>
        <v>64</v>
      </c>
      <c r="M10" s="11">
        <f t="shared" si="2"/>
        <v>11.99</v>
      </c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9" t="s">
        <v>34</v>
      </c>
      <c r="B11" s="92" t="s">
        <v>28</v>
      </c>
      <c r="C11" s="7" t="s">
        <v>35</v>
      </c>
      <c r="D11" s="8">
        <v>1</v>
      </c>
      <c r="E11" s="7" t="s">
        <v>36</v>
      </c>
      <c r="F11" s="7">
        <v>0.2</v>
      </c>
      <c r="G11" s="7">
        <v>20</v>
      </c>
      <c r="H11" s="7">
        <v>6.48</v>
      </c>
      <c r="I11" s="7">
        <v>38</v>
      </c>
      <c r="J11" s="10">
        <f>(J65/1000)*H11</f>
        <v>14.24952</v>
      </c>
      <c r="K11" s="7">
        <f t="shared" si="0"/>
        <v>6.48</v>
      </c>
      <c r="L11" s="7">
        <f t="shared" si="1"/>
        <v>38</v>
      </c>
      <c r="M11" s="11">
        <f t="shared" si="2"/>
        <v>14.24952</v>
      </c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9" t="s">
        <v>37</v>
      </c>
      <c r="B12" s="92" t="s">
        <v>19</v>
      </c>
      <c r="C12" s="7" t="s">
        <v>38</v>
      </c>
      <c r="D12" s="8">
        <v>1</v>
      </c>
      <c r="E12" s="7" t="s">
        <v>17</v>
      </c>
      <c r="F12" s="7">
        <v>0.3</v>
      </c>
      <c r="G12" s="7">
        <v>20</v>
      </c>
      <c r="H12" s="7">
        <v>12.86</v>
      </c>
      <c r="I12" s="7">
        <v>40</v>
      </c>
      <c r="J12" s="10">
        <f>(J63/1000)*H12</f>
        <v>15.419140000000001</v>
      </c>
      <c r="K12" s="7">
        <f t="shared" si="0"/>
        <v>12.86</v>
      </c>
      <c r="L12" s="7">
        <f t="shared" si="1"/>
        <v>40</v>
      </c>
      <c r="M12" s="11">
        <f t="shared" si="2"/>
        <v>15.419140000000001</v>
      </c>
      <c r="N12" s="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A13" s="9" t="s">
        <v>39</v>
      </c>
      <c r="B13" s="92" t="s">
        <v>15</v>
      </c>
      <c r="C13" s="7" t="s">
        <v>40</v>
      </c>
      <c r="D13" s="8">
        <v>1</v>
      </c>
      <c r="E13" s="7" t="s">
        <v>17</v>
      </c>
      <c r="F13" s="7">
        <v>0.3</v>
      </c>
      <c r="G13" s="7">
        <v>20</v>
      </c>
      <c r="H13" s="7">
        <v>12.58</v>
      </c>
      <c r="I13" s="7">
        <v>53</v>
      </c>
      <c r="J13" s="10">
        <f>(J63/1000)*H13</f>
        <v>15.08342</v>
      </c>
      <c r="K13" s="7">
        <f t="shared" si="0"/>
        <v>12.58</v>
      </c>
      <c r="L13" s="7">
        <f t="shared" si="1"/>
        <v>53</v>
      </c>
      <c r="M13" s="11">
        <f t="shared" si="2"/>
        <v>15.08342</v>
      </c>
      <c r="N13" s="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9" t="s">
        <v>41</v>
      </c>
      <c r="B14" s="92" t="s">
        <v>19</v>
      </c>
      <c r="C14" s="7" t="s">
        <v>207</v>
      </c>
      <c r="D14" s="8">
        <v>6</v>
      </c>
      <c r="E14" s="7" t="s">
        <v>17</v>
      </c>
      <c r="F14" s="7">
        <v>0.2</v>
      </c>
      <c r="G14" s="7">
        <v>15</v>
      </c>
      <c r="H14" s="15">
        <v>0.5</v>
      </c>
      <c r="I14" s="7">
        <v>8</v>
      </c>
      <c r="J14" s="10">
        <f>(J63/1000)*H14</f>
        <v>0.59950000000000003</v>
      </c>
      <c r="K14" s="7">
        <f t="shared" si="0"/>
        <v>3</v>
      </c>
      <c r="L14" s="7">
        <f t="shared" si="1"/>
        <v>48</v>
      </c>
      <c r="M14" s="11">
        <f t="shared" si="2"/>
        <v>3.5970000000000004</v>
      </c>
      <c r="N14" s="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94" t="s">
        <v>42</v>
      </c>
      <c r="B15" s="92" t="s">
        <v>19</v>
      </c>
      <c r="C15" s="7" t="s">
        <v>43</v>
      </c>
      <c r="D15" s="8">
        <v>3</v>
      </c>
      <c r="E15" s="7" t="s">
        <v>17</v>
      </c>
      <c r="F15" s="7">
        <v>0.3</v>
      </c>
      <c r="G15" s="7">
        <v>20</v>
      </c>
      <c r="H15" s="7">
        <v>1.1399999999999999</v>
      </c>
      <c r="I15" s="7">
        <v>9</v>
      </c>
      <c r="J15" s="10">
        <f>(J63/1000)*H15</f>
        <v>1.36686</v>
      </c>
      <c r="K15" s="7">
        <f t="shared" si="0"/>
        <v>3.42</v>
      </c>
      <c r="L15" s="7">
        <f t="shared" si="1"/>
        <v>27</v>
      </c>
      <c r="M15" s="11">
        <f t="shared" si="2"/>
        <v>4.1005799999999999</v>
      </c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>
      <c r="A16" s="9" t="s">
        <v>44</v>
      </c>
      <c r="B16" s="92" t="s">
        <v>19</v>
      </c>
      <c r="C16" s="7" t="s">
        <v>45</v>
      </c>
      <c r="D16" s="8">
        <v>1</v>
      </c>
      <c r="E16" s="7" t="s">
        <v>17</v>
      </c>
      <c r="F16" s="7">
        <v>0.2</v>
      </c>
      <c r="G16" s="7">
        <v>15</v>
      </c>
      <c r="H16" s="15">
        <v>2.33</v>
      </c>
      <c r="I16" s="7">
        <v>19</v>
      </c>
      <c r="J16" s="10">
        <f>(J63/1000)*H16</f>
        <v>2.7936700000000001</v>
      </c>
      <c r="K16" s="7">
        <f t="shared" si="0"/>
        <v>2.33</v>
      </c>
      <c r="L16" s="7">
        <f t="shared" si="1"/>
        <v>19</v>
      </c>
      <c r="M16" s="11">
        <f t="shared" si="2"/>
        <v>2.7936700000000001</v>
      </c>
      <c r="N16" s="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>
      <c r="A17" s="9" t="s">
        <v>46</v>
      </c>
      <c r="B17" s="92" t="s">
        <v>19</v>
      </c>
      <c r="C17" s="7" t="s">
        <v>47</v>
      </c>
      <c r="D17" s="8">
        <v>1</v>
      </c>
      <c r="E17" s="7" t="s">
        <v>17</v>
      </c>
      <c r="F17" s="7">
        <v>0.2</v>
      </c>
      <c r="G17" s="7">
        <v>15</v>
      </c>
      <c r="H17" s="7">
        <v>2.3199999999999998</v>
      </c>
      <c r="I17" s="7">
        <v>19</v>
      </c>
      <c r="J17" s="10">
        <f>(J63/1000)*H17</f>
        <v>2.7816800000000002</v>
      </c>
      <c r="K17" s="7">
        <f t="shared" si="0"/>
        <v>2.3199999999999998</v>
      </c>
      <c r="L17" s="7">
        <f t="shared" si="1"/>
        <v>19</v>
      </c>
      <c r="M17" s="11">
        <f t="shared" si="2"/>
        <v>2.7816800000000002</v>
      </c>
      <c r="N17" s="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9" t="s">
        <v>48</v>
      </c>
      <c r="B18" s="92" t="s">
        <v>19</v>
      </c>
      <c r="C18" s="7" t="s">
        <v>49</v>
      </c>
      <c r="D18" s="8">
        <v>1</v>
      </c>
      <c r="E18" s="7" t="s">
        <v>17</v>
      </c>
      <c r="F18" s="7">
        <v>0.2</v>
      </c>
      <c r="G18" s="7">
        <v>15</v>
      </c>
      <c r="H18" s="7">
        <v>2.68</v>
      </c>
      <c r="I18" s="7">
        <v>21</v>
      </c>
      <c r="J18" s="10">
        <f>(J63/1000)*H18</f>
        <v>3.2133200000000004</v>
      </c>
      <c r="K18" s="7">
        <f t="shared" si="0"/>
        <v>2.68</v>
      </c>
      <c r="L18" s="7">
        <f t="shared" si="1"/>
        <v>21</v>
      </c>
      <c r="M18" s="11">
        <f t="shared" si="2"/>
        <v>3.2133200000000004</v>
      </c>
      <c r="N18" s="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>
      <c r="A19" s="9" t="s">
        <v>50</v>
      </c>
      <c r="B19" s="92" t="s">
        <v>19</v>
      </c>
      <c r="C19" s="7" t="s">
        <v>51</v>
      </c>
      <c r="D19" s="8">
        <v>1</v>
      </c>
      <c r="E19" s="7" t="s">
        <v>17</v>
      </c>
      <c r="F19" s="7">
        <v>0.2</v>
      </c>
      <c r="G19" s="7">
        <v>15</v>
      </c>
      <c r="H19" s="7">
        <v>2.69</v>
      </c>
      <c r="I19" s="7">
        <v>21</v>
      </c>
      <c r="J19" s="10">
        <f>(J63/1000)*H19</f>
        <v>3.2253099999999999</v>
      </c>
      <c r="K19" s="7">
        <f t="shared" si="0"/>
        <v>2.69</v>
      </c>
      <c r="L19" s="7">
        <f t="shared" si="1"/>
        <v>21</v>
      </c>
      <c r="M19" s="11">
        <f t="shared" si="2"/>
        <v>3.2253099999999999</v>
      </c>
      <c r="N19" s="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9" t="s">
        <v>52</v>
      </c>
      <c r="B20" s="92" t="s">
        <v>19</v>
      </c>
      <c r="C20" s="7" t="s">
        <v>53</v>
      </c>
      <c r="D20" s="8">
        <v>1</v>
      </c>
      <c r="E20" s="7" t="s">
        <v>17</v>
      </c>
      <c r="F20" s="7">
        <v>0.2</v>
      </c>
      <c r="G20" s="7">
        <v>15</v>
      </c>
      <c r="H20" s="7">
        <v>4.9400000000000004</v>
      </c>
      <c r="I20" s="7">
        <v>34</v>
      </c>
      <c r="J20" s="10">
        <f>(J63/1000)*H20</f>
        <v>5.9230600000000004</v>
      </c>
      <c r="K20" s="7">
        <f t="shared" si="0"/>
        <v>4.9400000000000004</v>
      </c>
      <c r="L20" s="7">
        <f t="shared" si="1"/>
        <v>34</v>
      </c>
      <c r="M20" s="11">
        <f t="shared" si="2"/>
        <v>5.9230600000000004</v>
      </c>
      <c r="N20" s="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>
      <c r="A21" s="9" t="s">
        <v>54</v>
      </c>
      <c r="B21" s="92" t="s">
        <v>19</v>
      </c>
      <c r="C21" s="7" t="s">
        <v>55</v>
      </c>
      <c r="D21" s="8">
        <v>1</v>
      </c>
      <c r="E21" s="7" t="s">
        <v>17</v>
      </c>
      <c r="F21" s="7">
        <v>0.2</v>
      </c>
      <c r="G21" s="7">
        <v>15</v>
      </c>
      <c r="H21" s="7">
        <v>4.95</v>
      </c>
      <c r="I21" s="7">
        <v>34</v>
      </c>
      <c r="J21" s="10">
        <f>(J63/1000)*H21</f>
        <v>5.9350500000000004</v>
      </c>
      <c r="K21" s="7">
        <f t="shared" si="0"/>
        <v>4.95</v>
      </c>
      <c r="L21" s="7">
        <f t="shared" si="1"/>
        <v>34</v>
      </c>
      <c r="M21" s="11">
        <f t="shared" si="2"/>
        <v>5.9350500000000004</v>
      </c>
      <c r="N21" s="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>
      <c r="A22" s="9" t="s">
        <v>56</v>
      </c>
      <c r="B22" s="92" t="s">
        <v>19</v>
      </c>
      <c r="C22" s="7" t="s">
        <v>57</v>
      </c>
      <c r="D22" s="8">
        <v>2</v>
      </c>
      <c r="E22" s="7" t="s">
        <v>17</v>
      </c>
      <c r="F22" s="7">
        <v>0.2</v>
      </c>
      <c r="G22" s="7">
        <v>15</v>
      </c>
      <c r="H22" s="15">
        <v>2.15</v>
      </c>
      <c r="I22" s="7">
        <v>12</v>
      </c>
      <c r="J22" s="10">
        <f>(J63/1000)*H22</f>
        <v>2.5778500000000002</v>
      </c>
      <c r="K22" s="7">
        <f t="shared" si="0"/>
        <v>4.3</v>
      </c>
      <c r="L22" s="7">
        <f t="shared" si="1"/>
        <v>24</v>
      </c>
      <c r="M22" s="11">
        <f t="shared" si="2"/>
        <v>5.1557000000000004</v>
      </c>
      <c r="N22" s="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>
      <c r="A23" s="95" t="s">
        <v>58</v>
      </c>
      <c r="B23" s="92" t="s">
        <v>28</v>
      </c>
      <c r="C23" s="7" t="s">
        <v>59</v>
      </c>
      <c r="D23" s="8">
        <v>1</v>
      </c>
      <c r="E23" s="7" t="s">
        <v>17</v>
      </c>
      <c r="F23" s="7">
        <v>0.2</v>
      </c>
      <c r="G23" s="7">
        <v>40</v>
      </c>
      <c r="H23" s="7">
        <v>10.92</v>
      </c>
      <c r="I23" s="7">
        <v>83</v>
      </c>
      <c r="J23" s="10">
        <f>(J63/1000)*H23</f>
        <v>13.09308</v>
      </c>
      <c r="K23" s="7">
        <f t="shared" si="0"/>
        <v>10.92</v>
      </c>
      <c r="L23" s="7">
        <f t="shared" si="1"/>
        <v>83</v>
      </c>
      <c r="M23" s="11">
        <f t="shared" si="2"/>
        <v>13.09308</v>
      </c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>
      <c r="A24" s="95" t="s">
        <v>60</v>
      </c>
      <c r="B24" s="92" t="s">
        <v>28</v>
      </c>
      <c r="C24" s="7" t="s">
        <v>61</v>
      </c>
      <c r="D24" s="8">
        <v>1</v>
      </c>
      <c r="E24" s="7" t="s">
        <v>17</v>
      </c>
      <c r="F24" s="7">
        <v>0.2</v>
      </c>
      <c r="G24" s="7">
        <v>40</v>
      </c>
      <c r="H24" s="7">
        <v>2.2000000000000002</v>
      </c>
      <c r="I24" s="7">
        <v>13</v>
      </c>
      <c r="J24" s="10">
        <f>(J63/1000)*H24</f>
        <v>2.6378000000000004</v>
      </c>
      <c r="K24" s="7">
        <f t="shared" si="0"/>
        <v>2.2000000000000002</v>
      </c>
      <c r="L24" s="7">
        <f t="shared" si="1"/>
        <v>13</v>
      </c>
      <c r="M24" s="11">
        <f t="shared" si="2"/>
        <v>2.6378000000000004</v>
      </c>
      <c r="N24" s="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>
      <c r="A25" s="95" t="s">
        <v>62</v>
      </c>
      <c r="B25" s="92" t="s">
        <v>19</v>
      </c>
      <c r="C25" s="7" t="s">
        <v>63</v>
      </c>
      <c r="D25" s="8">
        <v>1</v>
      </c>
      <c r="E25" s="7" t="s">
        <v>17</v>
      </c>
      <c r="F25" s="7">
        <v>0.2</v>
      </c>
      <c r="G25" s="7">
        <v>40</v>
      </c>
      <c r="H25" s="7">
        <v>11.68</v>
      </c>
      <c r="I25" s="7">
        <v>96</v>
      </c>
      <c r="J25" s="10">
        <f>(J63/1000)*H25</f>
        <v>14.00432</v>
      </c>
      <c r="K25" s="7">
        <f t="shared" si="0"/>
        <v>11.68</v>
      </c>
      <c r="L25" s="7">
        <f t="shared" si="1"/>
        <v>96</v>
      </c>
      <c r="M25" s="11">
        <f t="shared" si="2"/>
        <v>14.00432</v>
      </c>
      <c r="N25" s="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>
      <c r="A26" s="95" t="s">
        <v>64</v>
      </c>
      <c r="B26" s="92" t="s">
        <v>19</v>
      </c>
      <c r="C26" s="7" t="s">
        <v>65</v>
      </c>
      <c r="D26" s="8">
        <v>1</v>
      </c>
      <c r="E26" s="7" t="s">
        <v>17</v>
      </c>
      <c r="F26" s="7">
        <v>0.2</v>
      </c>
      <c r="G26" s="7">
        <v>40</v>
      </c>
      <c r="H26" s="7">
        <v>2.31</v>
      </c>
      <c r="I26" s="7">
        <v>14</v>
      </c>
      <c r="J26" s="10">
        <f>(J63/1000)*H26</f>
        <v>2.7696900000000002</v>
      </c>
      <c r="K26" s="7">
        <f t="shared" si="0"/>
        <v>2.31</v>
      </c>
      <c r="L26" s="7">
        <f t="shared" si="1"/>
        <v>14</v>
      </c>
      <c r="M26" s="11">
        <f t="shared" si="2"/>
        <v>2.7696900000000002</v>
      </c>
      <c r="N26" s="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>
      <c r="A27" s="95" t="s">
        <v>66</v>
      </c>
      <c r="B27" s="92" t="s">
        <v>28</v>
      </c>
      <c r="C27" s="7" t="s">
        <v>67</v>
      </c>
      <c r="D27" s="8">
        <v>1</v>
      </c>
      <c r="E27" s="7" t="s">
        <v>17</v>
      </c>
      <c r="F27" s="7">
        <v>0.2</v>
      </c>
      <c r="G27" s="7">
        <v>40</v>
      </c>
      <c r="H27" s="7">
        <v>10.61</v>
      </c>
      <c r="I27" s="7">
        <v>83</v>
      </c>
      <c r="J27" s="10">
        <f>(J63/1000)*H27</f>
        <v>12.72139</v>
      </c>
      <c r="K27" s="7">
        <f t="shared" si="0"/>
        <v>10.61</v>
      </c>
      <c r="L27" s="7">
        <f t="shared" si="1"/>
        <v>83</v>
      </c>
      <c r="M27" s="11">
        <f t="shared" si="2"/>
        <v>12.72139</v>
      </c>
      <c r="N27" s="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>
      <c r="A28" s="95" t="s">
        <v>68</v>
      </c>
      <c r="B28" s="92" t="s">
        <v>28</v>
      </c>
      <c r="C28" s="7" t="s">
        <v>69</v>
      </c>
      <c r="D28" s="8">
        <v>1</v>
      </c>
      <c r="E28" s="7" t="s">
        <v>17</v>
      </c>
      <c r="F28" s="7">
        <v>0.2</v>
      </c>
      <c r="G28" s="7">
        <v>40</v>
      </c>
      <c r="H28" s="7">
        <v>1.1000000000000001</v>
      </c>
      <c r="I28" s="7">
        <v>8</v>
      </c>
      <c r="J28" s="10">
        <f>(J63/1000)*H28</f>
        <v>1.3189000000000002</v>
      </c>
      <c r="K28" s="7">
        <f t="shared" si="0"/>
        <v>1.1000000000000001</v>
      </c>
      <c r="L28" s="7">
        <f t="shared" si="1"/>
        <v>8</v>
      </c>
      <c r="M28" s="11">
        <f t="shared" si="2"/>
        <v>1.3189000000000002</v>
      </c>
      <c r="N28" s="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>
      <c r="A29" s="95" t="s">
        <v>70</v>
      </c>
      <c r="B29" s="92" t="s">
        <v>19</v>
      </c>
      <c r="C29" s="7" t="s">
        <v>71</v>
      </c>
      <c r="D29" s="8">
        <v>1</v>
      </c>
      <c r="E29" s="7" t="s">
        <v>17</v>
      </c>
      <c r="F29" s="7">
        <v>0.2</v>
      </c>
      <c r="G29" s="7">
        <v>40</v>
      </c>
      <c r="H29" s="7">
        <v>10.45</v>
      </c>
      <c r="I29" s="7">
        <v>81</v>
      </c>
      <c r="J29" s="10">
        <f>(J63/1000)*H29</f>
        <v>12.52955</v>
      </c>
      <c r="K29" s="7">
        <f t="shared" si="0"/>
        <v>10.45</v>
      </c>
      <c r="L29" s="7">
        <f t="shared" si="1"/>
        <v>81</v>
      </c>
      <c r="M29" s="11">
        <f t="shared" si="2"/>
        <v>12.52955</v>
      </c>
      <c r="N29" s="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customHeight="1">
      <c r="A30" s="95" t="s">
        <v>72</v>
      </c>
      <c r="B30" s="92" t="s">
        <v>19</v>
      </c>
      <c r="C30" s="7" t="s">
        <v>73</v>
      </c>
      <c r="D30" s="8">
        <v>1</v>
      </c>
      <c r="E30" s="7" t="s">
        <v>17</v>
      </c>
      <c r="F30" s="7">
        <v>0.2</v>
      </c>
      <c r="G30" s="7">
        <v>40</v>
      </c>
      <c r="H30" s="7">
        <v>0.99</v>
      </c>
      <c r="I30" s="7">
        <v>8</v>
      </c>
      <c r="J30" s="10">
        <f>(J63/1000)*H30</f>
        <v>1.1870100000000001</v>
      </c>
      <c r="K30" s="7">
        <f t="shared" si="0"/>
        <v>0.99</v>
      </c>
      <c r="L30" s="7">
        <f t="shared" si="1"/>
        <v>8</v>
      </c>
      <c r="M30" s="11">
        <f t="shared" si="2"/>
        <v>1.1870100000000001</v>
      </c>
      <c r="N30" s="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>
      <c r="A31" s="95" t="s">
        <v>74</v>
      </c>
      <c r="B31" s="92" t="s">
        <v>19</v>
      </c>
      <c r="C31" s="7" t="s">
        <v>75</v>
      </c>
      <c r="D31" s="8">
        <v>2</v>
      </c>
      <c r="E31" s="7" t="s">
        <v>17</v>
      </c>
      <c r="F31" s="7">
        <v>0.2</v>
      </c>
      <c r="G31" s="7">
        <v>40</v>
      </c>
      <c r="H31" s="7">
        <v>10.27</v>
      </c>
      <c r="I31" s="7">
        <v>83</v>
      </c>
      <c r="J31" s="10">
        <f>(J63/1000)*H31</f>
        <v>12.31373</v>
      </c>
      <c r="K31" s="7">
        <f t="shared" si="0"/>
        <v>20.54</v>
      </c>
      <c r="L31" s="7">
        <f t="shared" si="1"/>
        <v>166</v>
      </c>
      <c r="M31" s="11">
        <f t="shared" si="2"/>
        <v>24.627459999999999</v>
      </c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>
      <c r="A32" s="95" t="s">
        <v>76</v>
      </c>
      <c r="B32" s="92" t="s">
        <v>19</v>
      </c>
      <c r="C32" s="7" t="s">
        <v>77</v>
      </c>
      <c r="D32" s="8">
        <v>2</v>
      </c>
      <c r="E32" s="7" t="s">
        <v>17</v>
      </c>
      <c r="F32" s="7">
        <v>0.2</v>
      </c>
      <c r="G32" s="7">
        <v>40</v>
      </c>
      <c r="H32" s="7">
        <v>1.05</v>
      </c>
      <c r="I32" s="7">
        <v>10</v>
      </c>
      <c r="J32" s="10">
        <f>(J63/1000)*H32</f>
        <v>1.25895</v>
      </c>
      <c r="K32" s="7">
        <f t="shared" si="0"/>
        <v>2.1</v>
      </c>
      <c r="L32" s="7">
        <f t="shared" si="1"/>
        <v>20</v>
      </c>
      <c r="M32" s="11">
        <f t="shared" si="2"/>
        <v>2.5179</v>
      </c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>
      <c r="A33" s="9" t="s">
        <v>78</v>
      </c>
      <c r="B33" s="92" t="s">
        <v>19</v>
      </c>
      <c r="C33" s="7" t="s">
        <v>79</v>
      </c>
      <c r="D33" s="8">
        <v>3</v>
      </c>
      <c r="E33" s="7" t="s">
        <v>17</v>
      </c>
      <c r="F33" s="7">
        <v>0.2</v>
      </c>
      <c r="G33" s="7">
        <v>15</v>
      </c>
      <c r="H33" s="7">
        <v>0.75</v>
      </c>
      <c r="I33" s="7">
        <v>10</v>
      </c>
      <c r="J33" s="10">
        <f>(J63/1000)*H33</f>
        <v>0.8992500000000001</v>
      </c>
      <c r="K33" s="7">
        <f t="shared" si="0"/>
        <v>2.25</v>
      </c>
      <c r="L33" s="7">
        <f t="shared" si="1"/>
        <v>30</v>
      </c>
      <c r="M33" s="11">
        <f t="shared" si="2"/>
        <v>2.6977500000000001</v>
      </c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>
      <c r="A34" s="95" t="s">
        <v>80</v>
      </c>
      <c r="B34" s="92" t="s">
        <v>28</v>
      </c>
      <c r="C34" s="7" t="s">
        <v>81</v>
      </c>
      <c r="D34" s="8">
        <v>1</v>
      </c>
      <c r="E34" s="7" t="s">
        <v>17</v>
      </c>
      <c r="F34" s="7">
        <v>0.3</v>
      </c>
      <c r="G34" s="7">
        <v>20</v>
      </c>
      <c r="H34" s="7">
        <v>16.28</v>
      </c>
      <c r="I34" s="7">
        <v>55</v>
      </c>
      <c r="J34" s="10">
        <f>(J63/1000)*H34</f>
        <v>19.519720000000003</v>
      </c>
      <c r="K34" s="7">
        <f t="shared" si="0"/>
        <v>16.28</v>
      </c>
      <c r="L34" s="7">
        <f t="shared" si="1"/>
        <v>55</v>
      </c>
      <c r="M34" s="11">
        <f t="shared" si="2"/>
        <v>19.519720000000003</v>
      </c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>
      <c r="A35" s="9" t="s">
        <v>82</v>
      </c>
      <c r="B35" s="92" t="s">
        <v>19</v>
      </c>
      <c r="C35" s="7" t="s">
        <v>83</v>
      </c>
      <c r="D35" s="55">
        <v>5</v>
      </c>
      <c r="E35" s="7" t="s">
        <v>17</v>
      </c>
      <c r="F35" s="7">
        <v>0.2</v>
      </c>
      <c r="G35" s="7">
        <v>15</v>
      </c>
      <c r="H35" s="7">
        <v>0.12</v>
      </c>
      <c r="I35" s="7">
        <v>2</v>
      </c>
      <c r="J35" s="10">
        <f>(J63/1000)*H35</f>
        <v>0.14388000000000001</v>
      </c>
      <c r="K35" s="7">
        <f t="shared" si="0"/>
        <v>0.6</v>
      </c>
      <c r="L35" s="7">
        <f t="shared" si="1"/>
        <v>10</v>
      </c>
      <c r="M35" s="11">
        <f t="shared" si="2"/>
        <v>0.71940000000000004</v>
      </c>
      <c r="N35" s="7" t="s">
        <v>210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>
      <c r="A36" s="9" t="s">
        <v>84</v>
      </c>
      <c r="B36" s="92" t="s">
        <v>19</v>
      </c>
      <c r="C36" s="7" t="s">
        <v>85</v>
      </c>
      <c r="D36" s="8">
        <v>2</v>
      </c>
      <c r="E36" s="7" t="s">
        <v>17</v>
      </c>
      <c r="F36" s="7">
        <v>0.3</v>
      </c>
      <c r="G36" s="7">
        <v>20</v>
      </c>
      <c r="H36" s="7">
        <v>1.46</v>
      </c>
      <c r="I36" s="7">
        <v>10</v>
      </c>
      <c r="J36" s="10">
        <f>(J63/1000)*H36</f>
        <v>1.75054</v>
      </c>
      <c r="K36" s="7">
        <f t="shared" si="0"/>
        <v>2.92</v>
      </c>
      <c r="L36" s="7">
        <f t="shared" si="1"/>
        <v>20</v>
      </c>
      <c r="M36" s="11">
        <f t="shared" si="2"/>
        <v>3.50108</v>
      </c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>
      <c r="A37" s="9" t="s">
        <v>86</v>
      </c>
      <c r="B37" s="92" t="s">
        <v>19</v>
      </c>
      <c r="C37" s="7" t="s">
        <v>87</v>
      </c>
      <c r="D37" s="55">
        <v>2</v>
      </c>
      <c r="E37" s="7" t="s">
        <v>17</v>
      </c>
      <c r="F37" s="7">
        <v>0.3</v>
      </c>
      <c r="G37" s="7">
        <v>20</v>
      </c>
      <c r="H37" s="7">
        <v>0.93</v>
      </c>
      <c r="I37" s="7">
        <v>8</v>
      </c>
      <c r="J37" s="10">
        <f>(J63/1000)*H37</f>
        <v>1.1150700000000002</v>
      </c>
      <c r="K37" s="7">
        <f t="shared" si="0"/>
        <v>1.86</v>
      </c>
      <c r="L37" s="7">
        <f t="shared" si="1"/>
        <v>16</v>
      </c>
      <c r="M37" s="11">
        <f t="shared" si="2"/>
        <v>2.2301400000000005</v>
      </c>
      <c r="N37" s="7" t="s">
        <v>193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>
      <c r="A38" s="94" t="s">
        <v>88</v>
      </c>
      <c r="B38" s="92" t="s">
        <v>28</v>
      </c>
      <c r="C38" s="7" t="s">
        <v>89</v>
      </c>
      <c r="D38" s="8">
        <v>1</v>
      </c>
      <c r="E38" s="7" t="s">
        <v>17</v>
      </c>
      <c r="F38" s="7">
        <v>0.2</v>
      </c>
      <c r="G38" s="7">
        <v>30</v>
      </c>
      <c r="H38" s="7">
        <v>6.9</v>
      </c>
      <c r="I38" s="7">
        <v>55</v>
      </c>
      <c r="J38" s="10">
        <f>(J63/1000)*H38</f>
        <v>8.2731000000000012</v>
      </c>
      <c r="K38" s="7">
        <f t="shared" si="0"/>
        <v>6.9</v>
      </c>
      <c r="L38" s="7">
        <f t="shared" si="1"/>
        <v>55</v>
      </c>
      <c r="M38" s="11">
        <f t="shared" si="2"/>
        <v>8.2731000000000012</v>
      </c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>
      <c r="A39" s="94" t="s">
        <v>90</v>
      </c>
      <c r="B39" s="92" t="s">
        <v>28</v>
      </c>
      <c r="C39" s="7" t="s">
        <v>91</v>
      </c>
      <c r="D39" s="8">
        <v>1</v>
      </c>
      <c r="E39" s="7" t="s">
        <v>17</v>
      </c>
      <c r="F39" s="7">
        <v>0.2</v>
      </c>
      <c r="G39" s="7">
        <v>30</v>
      </c>
      <c r="H39" s="7">
        <v>6.56</v>
      </c>
      <c r="I39" s="7">
        <v>68</v>
      </c>
      <c r="J39" s="10">
        <f>(J63/1000)*H39</f>
        <v>7.8654399999999995</v>
      </c>
      <c r="K39" s="7">
        <f t="shared" si="0"/>
        <v>6.56</v>
      </c>
      <c r="L39" s="7">
        <f t="shared" si="1"/>
        <v>68</v>
      </c>
      <c r="M39" s="11">
        <f t="shared" si="2"/>
        <v>7.8654399999999995</v>
      </c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>
      <c r="A40" s="9" t="s">
        <v>92</v>
      </c>
      <c r="B40" s="92" t="s">
        <v>19</v>
      </c>
      <c r="C40" s="7" t="s">
        <v>93</v>
      </c>
      <c r="D40" s="8">
        <v>6</v>
      </c>
      <c r="E40" s="7" t="s">
        <v>94</v>
      </c>
      <c r="F40" s="7">
        <v>0.2</v>
      </c>
      <c r="G40" s="7">
        <v>15</v>
      </c>
      <c r="H40" s="7">
        <v>0.14000000000000001</v>
      </c>
      <c r="I40" s="7">
        <v>1</v>
      </c>
      <c r="J40" s="10">
        <f>(J66/1000)*H40</f>
        <v>0.46186000000000005</v>
      </c>
      <c r="K40" s="7">
        <f t="shared" si="0"/>
        <v>0.84000000000000008</v>
      </c>
      <c r="L40" s="7">
        <f t="shared" si="1"/>
        <v>6</v>
      </c>
      <c r="M40" s="11">
        <f t="shared" si="2"/>
        <v>2.7711600000000001</v>
      </c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>
      <c r="A41" s="9" t="s">
        <v>95</v>
      </c>
      <c r="B41" s="92" t="s">
        <v>28</v>
      </c>
      <c r="C41" s="7" t="s">
        <v>96</v>
      </c>
      <c r="D41" s="8">
        <v>1</v>
      </c>
      <c r="E41" s="7" t="s">
        <v>17</v>
      </c>
      <c r="F41" s="7">
        <v>0.2</v>
      </c>
      <c r="G41" s="7">
        <v>15</v>
      </c>
      <c r="H41" s="7">
        <v>2.96</v>
      </c>
      <c r="I41" s="7">
        <v>36</v>
      </c>
      <c r="J41" s="10">
        <f>(J63/1000)*H41</f>
        <v>3.5490400000000002</v>
      </c>
      <c r="K41" s="7">
        <f t="shared" si="0"/>
        <v>2.96</v>
      </c>
      <c r="L41" s="7">
        <f t="shared" si="1"/>
        <v>36</v>
      </c>
      <c r="M41" s="11">
        <f t="shared" si="2"/>
        <v>3.5490400000000002</v>
      </c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>
      <c r="A42" s="9" t="s">
        <v>97</v>
      </c>
      <c r="B42" s="92" t="s">
        <v>28</v>
      </c>
      <c r="C42" s="7" t="s">
        <v>98</v>
      </c>
      <c r="D42" s="8">
        <v>3</v>
      </c>
      <c r="E42" s="7" t="s">
        <v>17</v>
      </c>
      <c r="F42" s="7">
        <v>0.2</v>
      </c>
      <c r="G42" s="7">
        <v>15</v>
      </c>
      <c r="H42" s="7">
        <v>0.33</v>
      </c>
      <c r="I42" s="7">
        <v>4</v>
      </c>
      <c r="J42" s="10">
        <f>(J63/1000)*H42</f>
        <v>0.39567000000000002</v>
      </c>
      <c r="K42" s="7">
        <f t="shared" si="0"/>
        <v>0.99</v>
      </c>
      <c r="L42" s="7">
        <f t="shared" si="1"/>
        <v>12</v>
      </c>
      <c r="M42" s="11">
        <f t="shared" si="2"/>
        <v>1.1870100000000001</v>
      </c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>
      <c r="A43" s="9" t="s">
        <v>99</v>
      </c>
      <c r="B43" s="92" t="s">
        <v>19</v>
      </c>
      <c r="C43" s="7" t="s">
        <v>100</v>
      </c>
      <c r="D43" s="8">
        <v>2</v>
      </c>
      <c r="E43" s="7" t="s">
        <v>17</v>
      </c>
      <c r="F43" s="7">
        <v>0.2</v>
      </c>
      <c r="G43" s="7">
        <v>15</v>
      </c>
      <c r="H43" s="7">
        <v>2.06</v>
      </c>
      <c r="I43" s="7">
        <v>24</v>
      </c>
      <c r="J43" s="10">
        <f>(J63/1000)*H43</f>
        <v>2.4699400000000002</v>
      </c>
      <c r="K43" s="7">
        <f t="shared" si="0"/>
        <v>4.12</v>
      </c>
      <c r="L43" s="7">
        <f t="shared" si="1"/>
        <v>48</v>
      </c>
      <c r="M43" s="11">
        <f t="shared" si="2"/>
        <v>4.9398800000000005</v>
      </c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>
      <c r="A44" s="9" t="s">
        <v>101</v>
      </c>
      <c r="B44" s="92" t="s">
        <v>19</v>
      </c>
      <c r="C44" s="7" t="s">
        <v>180</v>
      </c>
      <c r="D44" s="8">
        <v>1</v>
      </c>
      <c r="E44" s="7" t="s">
        <v>17</v>
      </c>
      <c r="F44" s="7">
        <v>0.2</v>
      </c>
      <c r="G44" s="7">
        <v>15</v>
      </c>
      <c r="H44" s="7">
        <v>0.95</v>
      </c>
      <c r="I44" s="7">
        <v>13</v>
      </c>
      <c r="J44" s="10">
        <f>(J63/1000)*H44</f>
        <v>1.1390500000000001</v>
      </c>
      <c r="K44" s="7">
        <f t="shared" si="0"/>
        <v>0.95</v>
      </c>
      <c r="L44" s="7">
        <f t="shared" si="1"/>
        <v>13</v>
      </c>
      <c r="M44" s="11">
        <f t="shared" si="2"/>
        <v>1.1390500000000001</v>
      </c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>
      <c r="A45" s="9" t="s">
        <v>103</v>
      </c>
      <c r="B45" s="92" t="s">
        <v>19</v>
      </c>
      <c r="C45" s="7" t="s">
        <v>209</v>
      </c>
      <c r="D45" s="8">
        <v>1</v>
      </c>
      <c r="E45" s="7" t="s">
        <v>17</v>
      </c>
      <c r="F45" s="7">
        <v>0.15</v>
      </c>
      <c r="G45" s="7">
        <v>15</v>
      </c>
      <c r="H45" s="7">
        <v>0.12</v>
      </c>
      <c r="I45" s="7">
        <v>3</v>
      </c>
      <c r="J45" s="10">
        <f>(J63/1000)*H45</f>
        <v>0.14388000000000001</v>
      </c>
      <c r="K45" s="7">
        <f t="shared" si="0"/>
        <v>0.12</v>
      </c>
      <c r="L45" s="7">
        <f t="shared" si="1"/>
        <v>3</v>
      </c>
      <c r="M45" s="11">
        <f t="shared" si="2"/>
        <v>0.14388000000000001</v>
      </c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>
      <c r="A46" s="9" t="s">
        <v>105</v>
      </c>
      <c r="B46" s="92" t="s">
        <v>19</v>
      </c>
      <c r="C46" s="7" t="s">
        <v>102</v>
      </c>
      <c r="D46" s="54">
        <v>6</v>
      </c>
      <c r="E46" s="7" t="s">
        <v>17</v>
      </c>
      <c r="F46" s="7">
        <v>0.15</v>
      </c>
      <c r="G46" s="7">
        <v>40</v>
      </c>
      <c r="H46" s="7">
        <v>10.23</v>
      </c>
      <c r="I46" s="7">
        <v>98</v>
      </c>
      <c r="J46" s="10">
        <f>(J63/1000)*H46</f>
        <v>12.265770000000002</v>
      </c>
      <c r="K46" s="7">
        <f t="shared" si="0"/>
        <v>61.38</v>
      </c>
      <c r="L46" s="7">
        <f t="shared" si="1"/>
        <v>588</v>
      </c>
      <c r="M46" s="11">
        <f t="shared" si="2"/>
        <v>73.594620000000006</v>
      </c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>
      <c r="A47" s="9" t="s">
        <v>108</v>
      </c>
      <c r="B47" s="92" t="s">
        <v>19</v>
      </c>
      <c r="C47" s="7" t="s">
        <v>104</v>
      </c>
      <c r="D47" s="54">
        <v>6</v>
      </c>
      <c r="E47" s="7" t="s">
        <v>17</v>
      </c>
      <c r="F47" s="7">
        <v>0.15</v>
      </c>
      <c r="G47" s="7">
        <v>15</v>
      </c>
      <c r="H47" s="7">
        <v>1.88</v>
      </c>
      <c r="I47" s="7">
        <v>13</v>
      </c>
      <c r="J47" s="10">
        <f>(J63/1000)*H47</f>
        <v>2.2541199999999999</v>
      </c>
      <c r="K47" s="7">
        <f t="shared" si="0"/>
        <v>11.28</v>
      </c>
      <c r="L47" s="7">
        <f t="shared" si="1"/>
        <v>78</v>
      </c>
      <c r="M47" s="11">
        <f t="shared" si="2"/>
        <v>13.524719999999999</v>
      </c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>
      <c r="A48" s="9" t="s">
        <v>110</v>
      </c>
      <c r="B48" s="92" t="s">
        <v>19</v>
      </c>
      <c r="C48" s="7" t="s">
        <v>106</v>
      </c>
      <c r="D48" s="54">
        <v>6</v>
      </c>
      <c r="E48" s="7" t="s">
        <v>107</v>
      </c>
      <c r="F48" s="7">
        <v>0.15</v>
      </c>
      <c r="G48" s="7">
        <v>60</v>
      </c>
      <c r="H48" s="7">
        <v>12.34</v>
      </c>
      <c r="I48" s="7">
        <v>130</v>
      </c>
      <c r="J48" s="10">
        <f>(J64/1000)*H48</f>
        <v>21.594999999999999</v>
      </c>
      <c r="K48" s="7">
        <f t="shared" si="0"/>
        <v>74.039999999999992</v>
      </c>
      <c r="L48" s="7">
        <f t="shared" si="1"/>
        <v>780</v>
      </c>
      <c r="M48" s="11">
        <f t="shared" si="2"/>
        <v>129.57</v>
      </c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43" ht="15.75" customHeight="1">
      <c r="A49" s="9" t="s">
        <v>112</v>
      </c>
      <c r="B49" s="92" t="s">
        <v>19</v>
      </c>
      <c r="C49" s="7" t="s">
        <v>109</v>
      </c>
      <c r="D49" s="54">
        <v>6</v>
      </c>
      <c r="E49" s="7" t="s">
        <v>17</v>
      </c>
      <c r="F49" s="7">
        <v>0.2</v>
      </c>
      <c r="G49" s="7">
        <v>15</v>
      </c>
      <c r="H49" s="7">
        <v>0.08</v>
      </c>
      <c r="I49" s="7">
        <v>1</v>
      </c>
      <c r="J49" s="10">
        <f>(J63/1000)*H49</f>
        <v>9.5920000000000005E-2</v>
      </c>
      <c r="K49" s="7">
        <f t="shared" si="0"/>
        <v>0.48</v>
      </c>
      <c r="L49" s="7">
        <f t="shared" si="1"/>
        <v>6</v>
      </c>
      <c r="M49" s="11">
        <f t="shared" si="2"/>
        <v>0.57552000000000003</v>
      </c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43" ht="15.75" customHeight="1">
      <c r="A50" s="9" t="s">
        <v>114</v>
      </c>
      <c r="B50" s="101" t="s">
        <v>15</v>
      </c>
      <c r="C50" s="7" t="s">
        <v>111</v>
      </c>
      <c r="D50" s="54">
        <v>6</v>
      </c>
      <c r="E50" s="7" t="s">
        <v>107</v>
      </c>
      <c r="F50" s="7">
        <v>0.15</v>
      </c>
      <c r="G50" s="7">
        <v>60</v>
      </c>
      <c r="H50" s="7">
        <v>9.73</v>
      </c>
      <c r="I50" s="7">
        <v>123</v>
      </c>
      <c r="J50" s="10">
        <f>(J64/1000)*H50</f>
        <v>17.0275</v>
      </c>
      <c r="K50" s="7">
        <f t="shared" si="0"/>
        <v>58.38</v>
      </c>
      <c r="L50" s="7">
        <f t="shared" si="1"/>
        <v>738</v>
      </c>
      <c r="M50" s="11">
        <f t="shared" si="2"/>
        <v>102.16499999999999</v>
      </c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43" ht="15.75" customHeight="1">
      <c r="A51" s="9" t="s">
        <v>117</v>
      </c>
      <c r="B51" s="92" t="s">
        <v>28</v>
      </c>
      <c r="C51" s="7" t="s">
        <v>113</v>
      </c>
      <c r="D51" s="54">
        <v>9</v>
      </c>
      <c r="E51" s="7" t="s">
        <v>17</v>
      </c>
      <c r="F51" s="7">
        <v>0.2</v>
      </c>
      <c r="G51" s="7">
        <v>40</v>
      </c>
      <c r="H51" s="7">
        <v>12.81</v>
      </c>
      <c r="I51" s="7">
        <v>89</v>
      </c>
      <c r="J51" s="10">
        <f>(J63/1000)*H51</f>
        <v>15.359190000000002</v>
      </c>
      <c r="K51" s="7">
        <f t="shared" si="0"/>
        <v>115.29</v>
      </c>
      <c r="L51" s="7">
        <f t="shared" si="1"/>
        <v>801</v>
      </c>
      <c r="M51" s="11">
        <f t="shared" si="2"/>
        <v>138.23271000000003</v>
      </c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5.75" customHeight="1">
      <c r="A52" s="9" t="s">
        <v>183</v>
      </c>
      <c r="B52" s="101" t="s">
        <v>28</v>
      </c>
      <c r="C52" s="61" t="s">
        <v>179</v>
      </c>
      <c r="D52" s="54">
        <v>9</v>
      </c>
      <c r="E52" s="7" t="s">
        <v>17</v>
      </c>
      <c r="F52" s="7">
        <v>0.15</v>
      </c>
      <c r="G52" s="7">
        <v>15</v>
      </c>
      <c r="H52" s="7">
        <v>0.97</v>
      </c>
      <c r="I52" s="7">
        <v>12</v>
      </c>
      <c r="J52" s="10">
        <f>(J63/1000)*H52</f>
        <v>1.16303</v>
      </c>
      <c r="K52" s="7">
        <f t="shared" si="0"/>
        <v>8.73</v>
      </c>
      <c r="L52" s="7">
        <f t="shared" si="1"/>
        <v>108</v>
      </c>
      <c r="M52" s="11">
        <f t="shared" si="2"/>
        <v>10.467269999999999</v>
      </c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5.75" customHeight="1">
      <c r="A53" s="9" t="s">
        <v>184</v>
      </c>
      <c r="B53" s="92" t="s">
        <v>115</v>
      </c>
      <c r="C53" s="7" t="s">
        <v>116</v>
      </c>
      <c r="D53" s="8">
        <v>1</v>
      </c>
      <c r="E53" s="7" t="s">
        <v>17</v>
      </c>
      <c r="F53" s="7">
        <v>0.3</v>
      </c>
      <c r="G53" s="7">
        <v>20</v>
      </c>
      <c r="H53" s="7">
        <v>5.0199999999999996</v>
      </c>
      <c r="I53" s="7">
        <v>17</v>
      </c>
      <c r="J53" s="10">
        <f>(J63/1000)*H53</f>
        <v>6.01898</v>
      </c>
      <c r="K53" s="7">
        <f t="shared" si="0"/>
        <v>5.0199999999999996</v>
      </c>
      <c r="L53" s="7">
        <f t="shared" si="1"/>
        <v>17</v>
      </c>
      <c r="M53" s="11">
        <f t="shared" si="2"/>
        <v>6.01898</v>
      </c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5.75" customHeight="1">
      <c r="A54" s="9" t="s">
        <v>185</v>
      </c>
      <c r="B54" s="92" t="s">
        <v>115</v>
      </c>
      <c r="C54" s="7" t="s">
        <v>118</v>
      </c>
      <c r="D54" s="8">
        <v>1</v>
      </c>
      <c r="E54" s="7" t="s">
        <v>17</v>
      </c>
      <c r="F54" s="7">
        <v>0.3</v>
      </c>
      <c r="G54" s="7">
        <v>20</v>
      </c>
      <c r="H54" s="7">
        <v>5.03</v>
      </c>
      <c r="I54" s="7">
        <v>18</v>
      </c>
      <c r="J54" s="10">
        <f>(J63/1000)*H54</f>
        <v>6.0309700000000008</v>
      </c>
      <c r="K54" s="7">
        <f t="shared" si="0"/>
        <v>5.03</v>
      </c>
      <c r="L54" s="7">
        <f t="shared" si="1"/>
        <v>18</v>
      </c>
      <c r="M54" s="11">
        <f t="shared" si="2"/>
        <v>6.0309700000000008</v>
      </c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9" t="s">
        <v>186</v>
      </c>
      <c r="B55" s="92" t="s">
        <v>19</v>
      </c>
      <c r="C55" s="61" t="s">
        <v>181</v>
      </c>
      <c r="D55" s="8">
        <v>1</v>
      </c>
      <c r="E55" s="7" t="s">
        <v>17</v>
      </c>
      <c r="F55" s="7">
        <v>0.2</v>
      </c>
      <c r="G55" s="7">
        <v>40</v>
      </c>
      <c r="H55" s="7">
        <v>9.9</v>
      </c>
      <c r="I55" s="7">
        <v>77</v>
      </c>
      <c r="J55" s="10">
        <f>(J63/1000)*H55</f>
        <v>11.870100000000001</v>
      </c>
      <c r="K55" s="7">
        <f t="shared" si="0"/>
        <v>9.9</v>
      </c>
      <c r="L55" s="7">
        <f t="shared" si="1"/>
        <v>77</v>
      </c>
      <c r="M55" s="11">
        <f t="shared" si="2"/>
        <v>11.870100000000001</v>
      </c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9" t="s">
        <v>187</v>
      </c>
      <c r="B56" s="92" t="s">
        <v>19</v>
      </c>
      <c r="C56" s="61" t="s">
        <v>182</v>
      </c>
      <c r="D56" s="8">
        <v>1</v>
      </c>
      <c r="E56" s="7" t="s">
        <v>17</v>
      </c>
      <c r="F56" s="7">
        <v>0.2</v>
      </c>
      <c r="G56" s="7">
        <v>40</v>
      </c>
      <c r="H56" s="7">
        <v>0.87</v>
      </c>
      <c r="I56" s="7">
        <v>9</v>
      </c>
      <c r="J56" s="10">
        <f>(J63/1000)*H56</f>
        <v>1.0431300000000001</v>
      </c>
      <c r="K56" s="7">
        <f t="shared" si="0"/>
        <v>0.87</v>
      </c>
      <c r="L56" s="7">
        <f t="shared" si="1"/>
        <v>9</v>
      </c>
      <c r="M56" s="11">
        <f t="shared" si="2"/>
        <v>1.0431300000000001</v>
      </c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5.75" customHeight="1">
      <c r="A57" s="9" t="s">
        <v>188</v>
      </c>
      <c r="B57" s="92" t="s">
        <v>19</v>
      </c>
      <c r="C57" s="61" t="s">
        <v>189</v>
      </c>
      <c r="D57" s="8">
        <v>1</v>
      </c>
      <c r="E57" s="7" t="s">
        <v>17</v>
      </c>
      <c r="F57" s="7">
        <v>0.2</v>
      </c>
      <c r="G57" s="7">
        <v>40</v>
      </c>
      <c r="H57" s="7">
        <v>2.2000000000000002</v>
      </c>
      <c r="I57" s="7">
        <v>17</v>
      </c>
      <c r="J57" s="10">
        <f>(J63/1000)*H57</f>
        <v>2.6378000000000004</v>
      </c>
      <c r="K57" s="7">
        <f t="shared" si="0"/>
        <v>2.2000000000000002</v>
      </c>
      <c r="L57" s="7">
        <f t="shared" si="1"/>
        <v>17</v>
      </c>
      <c r="M57" s="11">
        <f t="shared" si="2"/>
        <v>2.6378000000000004</v>
      </c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5" customHeight="1">
      <c r="A58" s="9"/>
      <c r="B58" s="92"/>
      <c r="C58" s="16" t="s">
        <v>119</v>
      </c>
      <c r="D58" s="7">
        <f>SUM(D3:D57)</f>
        <v>127</v>
      </c>
      <c r="E58" s="9"/>
      <c r="F58" s="96"/>
      <c r="G58" s="96"/>
      <c r="H58" s="96"/>
      <c r="I58" s="96"/>
      <c r="J58" s="92"/>
      <c r="K58" s="16">
        <f>SUM(K3:K55)</f>
        <v>584.08999999999992</v>
      </c>
      <c r="L58" s="7">
        <f>SUM(L3:L55)</f>
        <v>4838</v>
      </c>
      <c r="M58" s="17">
        <f>SUM(M3:M54)</f>
        <v>769.66123000000005</v>
      </c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 t="s">
        <v>120</v>
      </c>
      <c r="L59" s="68">
        <f>L58/60</f>
        <v>80.63333333333334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 t="s">
        <v>121</v>
      </c>
      <c r="L60" s="69">
        <f>L59/24</f>
        <v>3.3597222222222225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>
        <v>7</v>
      </c>
    </row>
    <row r="61" spans="1:43" ht="15" customHeight="1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53.25" customHeight="1" thickBot="1">
      <c r="A62" s="19"/>
      <c r="B62" s="19"/>
      <c r="C62" s="19"/>
      <c r="D62" s="19"/>
      <c r="E62" s="19"/>
      <c r="F62" s="19"/>
      <c r="G62" s="19"/>
      <c r="H62" s="198" t="s">
        <v>4</v>
      </c>
      <c r="I62" s="199"/>
      <c r="J62" s="80" t="s">
        <v>122</v>
      </c>
      <c r="K62" s="19"/>
      <c r="L62" s="19"/>
      <c r="M62" s="73" t="s">
        <v>213</v>
      </c>
      <c r="N62" s="74" t="s">
        <v>124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>
      <c r="A63" s="1"/>
      <c r="B63" s="1"/>
      <c r="C63" s="1"/>
      <c r="D63" s="1"/>
      <c r="E63" s="1"/>
      <c r="F63" s="1"/>
      <c r="G63" s="1"/>
      <c r="H63" s="185" t="s">
        <v>17</v>
      </c>
      <c r="I63" s="194"/>
      <c r="J63" s="83">
        <v>1199</v>
      </c>
      <c r="K63" s="1"/>
      <c r="L63" s="1"/>
      <c r="M63" s="75" t="s">
        <v>233</v>
      </c>
      <c r="N63" s="76" t="s">
        <v>234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5.75" customHeight="1">
      <c r="A64" s="1"/>
      <c r="B64" s="1"/>
      <c r="C64" s="1"/>
      <c r="D64" s="1"/>
      <c r="E64" s="1"/>
      <c r="F64" s="1"/>
      <c r="G64" s="1"/>
      <c r="H64" s="187" t="s">
        <v>107</v>
      </c>
      <c r="I64" s="195"/>
      <c r="J64" s="81">
        <v>1750</v>
      </c>
      <c r="K64" s="1"/>
      <c r="L64" s="1"/>
      <c r="M64" s="77" t="s">
        <v>235</v>
      </c>
      <c r="N64" s="78" t="s">
        <v>236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29.25" customHeight="1">
      <c r="A65" s="1"/>
      <c r="B65" s="1"/>
      <c r="C65" s="1"/>
      <c r="D65" s="1"/>
      <c r="E65" s="1"/>
      <c r="F65" s="1"/>
      <c r="G65" s="1"/>
      <c r="H65" s="189" t="s">
        <v>123</v>
      </c>
      <c r="I65" s="196"/>
      <c r="J65" s="81">
        <v>2199</v>
      </c>
      <c r="K65" s="1"/>
      <c r="L65" s="1"/>
      <c r="M65" s="77" t="s">
        <v>237</v>
      </c>
      <c r="N65" s="78" t="s">
        <v>257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5.75" customHeight="1" thickBot="1">
      <c r="A66" s="1"/>
      <c r="B66" s="1"/>
      <c r="C66" s="1"/>
      <c r="D66" s="1"/>
      <c r="E66" s="1"/>
      <c r="F66" s="1"/>
      <c r="G66" s="1"/>
      <c r="H66" s="191" t="s">
        <v>94</v>
      </c>
      <c r="I66" s="197"/>
      <c r="J66" s="82">
        <v>3299</v>
      </c>
      <c r="K66" s="1"/>
      <c r="L66" s="1"/>
      <c r="M66" s="77" t="s">
        <v>238</v>
      </c>
      <c r="N66" s="78" t="s">
        <v>239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77" t="s">
        <v>240</v>
      </c>
      <c r="N67" s="78" t="s">
        <v>241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5.75" customHeight="1">
      <c r="A68" s="1"/>
      <c r="B68" s="1"/>
      <c r="C68" s="20"/>
      <c r="D68" s="1"/>
      <c r="E68" s="1"/>
      <c r="F68" s="1"/>
      <c r="G68" s="1"/>
      <c r="H68" s="1"/>
      <c r="I68" s="1"/>
      <c r="J68" s="1"/>
      <c r="K68" s="1"/>
      <c r="L68" s="1"/>
      <c r="M68" s="77" t="s">
        <v>242</v>
      </c>
      <c r="N68" s="78" t="s">
        <v>243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77" t="s">
        <v>244</v>
      </c>
      <c r="N69" s="78" t="s">
        <v>245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77" t="s">
        <v>246</v>
      </c>
      <c r="N70" s="78" t="s">
        <v>247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77" t="s">
        <v>248</v>
      </c>
      <c r="N71" s="78" t="s">
        <v>249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77" t="s">
        <v>250</v>
      </c>
      <c r="N72" s="78" t="s">
        <v>251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77" t="s">
        <v>252</v>
      </c>
      <c r="N73" s="78" t="s">
        <v>253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77" t="s">
        <v>254</v>
      </c>
      <c r="N74" s="78" t="s">
        <v>255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77" t="s">
        <v>256</v>
      </c>
      <c r="N75" s="165" t="s">
        <v>258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5.75" customHeight="1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66" t="s">
        <v>193</v>
      </c>
      <c r="N76" s="79" t="s">
        <v>276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customHeight="1"/>
    <row r="269" spans="1:43" ht="15.75" customHeight="1"/>
    <row r="270" spans="1:43" ht="15.75" customHeight="1"/>
    <row r="271" spans="1:43" ht="15.75" customHeight="1"/>
    <row r="272" spans="1:4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A1:C1"/>
    <mergeCell ref="H63:I63"/>
    <mergeCell ref="H64:I64"/>
    <mergeCell ref="H65:I65"/>
    <mergeCell ref="H66:I66"/>
    <mergeCell ref="H62:I62"/>
  </mergeCells>
  <phoneticPr fontId="7" type="noConversion"/>
  <pageMargins left="0.7" right="0.7" top="0.75" bottom="0.75" header="0" footer="0"/>
  <pageSetup paperSize="9" orientation="portrait" r:id="rId1"/>
  <ignoredErrors>
    <ignoredError sqref="J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6"/>
  <sheetViews>
    <sheetView workbookViewId="0">
      <selection activeCell="C9" sqref="C9"/>
    </sheetView>
  </sheetViews>
  <sheetFormatPr defaultColWidth="12.625" defaultRowHeight="15" customHeight="1"/>
  <cols>
    <col min="1" max="1" width="10.5" customWidth="1"/>
    <col min="2" max="2" width="28.625" customWidth="1"/>
    <col min="3" max="3" width="26.625" customWidth="1"/>
    <col min="4" max="4" width="11" customWidth="1"/>
    <col min="5" max="5" width="25.625" customWidth="1"/>
    <col min="6" max="6" width="11.5" customWidth="1"/>
    <col min="7" max="7" width="25.625" customWidth="1"/>
    <col min="8" max="8" width="10.625" customWidth="1"/>
    <col min="9" max="9" width="25.625" customWidth="1"/>
    <col min="10" max="10" width="10.625" customWidth="1"/>
    <col min="11" max="11" width="25.625" customWidth="1"/>
    <col min="12" max="12" width="10.625" customWidth="1"/>
    <col min="13" max="13" width="25.625" customWidth="1"/>
    <col min="14" max="14" width="10.625" customWidth="1"/>
    <col min="15" max="15" width="25.625" customWidth="1"/>
    <col min="16" max="16" width="10.625" customWidth="1"/>
    <col min="17" max="17" width="25.625" customWidth="1"/>
    <col min="18" max="26" width="8.625" customWidth="1"/>
  </cols>
  <sheetData>
    <row r="1" spans="1:26" ht="15.75" customHeight="1" thickBot="1">
      <c r="A1" s="200" t="s">
        <v>259</v>
      </c>
      <c r="B1" s="200"/>
      <c r="C1" s="21"/>
      <c r="D1" s="21"/>
      <c r="E1" s="22"/>
      <c r="F1" s="21"/>
      <c r="G1" s="22"/>
      <c r="H1" s="21"/>
      <c r="I1" s="22"/>
      <c r="J1" s="21"/>
      <c r="K1" s="22"/>
      <c r="L1" s="21"/>
      <c r="M1" s="22"/>
      <c r="N1" s="21"/>
      <c r="O1" s="2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.75" customHeight="1" thickBot="1">
      <c r="A2" s="23" t="s">
        <v>1</v>
      </c>
      <c r="B2" s="24" t="s">
        <v>19</v>
      </c>
      <c r="C2" s="203" t="s">
        <v>125</v>
      </c>
      <c r="D2" s="25" t="s">
        <v>28</v>
      </c>
      <c r="E2" s="201" t="s">
        <v>126</v>
      </c>
      <c r="F2" s="25" t="s">
        <v>15</v>
      </c>
      <c r="G2" s="201" t="s">
        <v>126</v>
      </c>
      <c r="H2" s="25" t="s">
        <v>127</v>
      </c>
      <c r="I2" s="201" t="s">
        <v>126</v>
      </c>
      <c r="J2" s="26" t="s">
        <v>128</v>
      </c>
      <c r="K2" s="205" t="s">
        <v>126</v>
      </c>
      <c r="L2" s="25" t="s">
        <v>129</v>
      </c>
      <c r="M2" s="201" t="s">
        <v>126</v>
      </c>
      <c r="N2" s="25" t="s">
        <v>130</v>
      </c>
      <c r="O2" s="201" t="s">
        <v>126</v>
      </c>
      <c r="P2" s="25" t="s">
        <v>131</v>
      </c>
      <c r="Q2" s="201" t="s">
        <v>126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ht="19.5" customHeight="1">
      <c r="A3" s="28" t="s">
        <v>132</v>
      </c>
      <c r="B3" s="29" t="s">
        <v>133</v>
      </c>
      <c r="C3" s="204"/>
      <c r="D3" s="30" t="s">
        <v>134</v>
      </c>
      <c r="E3" s="202"/>
      <c r="F3" s="30" t="s">
        <v>134</v>
      </c>
      <c r="G3" s="202"/>
      <c r="H3" s="30" t="s">
        <v>134</v>
      </c>
      <c r="I3" s="202"/>
      <c r="J3" s="31" t="s">
        <v>134</v>
      </c>
      <c r="K3" s="206"/>
      <c r="L3" s="30" t="s">
        <v>134</v>
      </c>
      <c r="M3" s="202"/>
      <c r="N3" s="30" t="s">
        <v>134</v>
      </c>
      <c r="O3" s="202"/>
      <c r="P3" s="30" t="s">
        <v>134</v>
      </c>
      <c r="Q3" s="202"/>
      <c r="R3" s="32"/>
      <c r="S3" s="32"/>
      <c r="T3" s="32"/>
      <c r="U3" s="32"/>
      <c r="V3" s="32"/>
      <c r="W3" s="32"/>
      <c r="X3" s="32"/>
      <c r="Y3" s="32"/>
      <c r="Z3" s="32"/>
    </row>
    <row r="4" spans="1:26" ht="48" customHeight="1">
      <c r="A4" s="33" t="s">
        <v>14</v>
      </c>
      <c r="B4" s="34" t="s">
        <v>16</v>
      </c>
      <c r="C4" s="35" t="s">
        <v>135</v>
      </c>
      <c r="D4" s="36"/>
      <c r="E4" s="37" t="s">
        <v>136</v>
      </c>
      <c r="F4" s="36"/>
      <c r="G4" s="37" t="s">
        <v>190</v>
      </c>
      <c r="H4" s="36"/>
      <c r="I4" s="38"/>
      <c r="J4" s="39"/>
      <c r="K4" s="40"/>
      <c r="L4" s="36"/>
      <c r="M4" s="38"/>
      <c r="N4" s="36"/>
      <c r="O4" s="38"/>
      <c r="P4" s="36"/>
      <c r="Q4" s="38"/>
      <c r="R4" s="22"/>
      <c r="S4" s="22"/>
      <c r="T4" s="22"/>
      <c r="U4" s="22"/>
      <c r="V4" s="22"/>
      <c r="W4" s="22"/>
      <c r="X4" s="22"/>
      <c r="Y4" s="22"/>
      <c r="Z4" s="22"/>
    </row>
    <row r="5" spans="1:26" ht="48" customHeight="1">
      <c r="A5" s="33" t="s">
        <v>18</v>
      </c>
      <c r="B5" s="34" t="s">
        <v>20</v>
      </c>
      <c r="C5" s="12" t="s">
        <v>137</v>
      </c>
      <c r="D5" s="41"/>
      <c r="E5" s="42"/>
      <c r="F5" s="41"/>
      <c r="G5" s="42"/>
      <c r="H5" s="41"/>
      <c r="I5" s="42"/>
      <c r="J5" s="43"/>
      <c r="K5" s="44"/>
      <c r="L5" s="41"/>
      <c r="M5" s="42"/>
      <c r="N5" s="41"/>
      <c r="O5" s="42"/>
      <c r="P5" s="41"/>
      <c r="Q5" s="42"/>
      <c r="R5" s="22"/>
      <c r="S5" s="22"/>
      <c r="T5" s="22"/>
      <c r="U5" s="22"/>
      <c r="V5" s="22"/>
      <c r="W5" s="22"/>
      <c r="X5" s="22"/>
      <c r="Y5" s="22"/>
      <c r="Z5" s="22"/>
    </row>
    <row r="6" spans="1:26" ht="48" customHeight="1">
      <c r="A6" s="33" t="s">
        <v>21</v>
      </c>
      <c r="B6" s="34" t="s">
        <v>22</v>
      </c>
      <c r="C6" s="12" t="s">
        <v>138</v>
      </c>
      <c r="D6" s="41"/>
      <c r="E6" s="42"/>
      <c r="F6" s="41"/>
      <c r="G6" s="42"/>
      <c r="H6" s="41"/>
      <c r="I6" s="42"/>
      <c r="J6" s="43"/>
      <c r="K6" s="44"/>
      <c r="L6" s="41"/>
      <c r="M6" s="42"/>
      <c r="N6" s="41"/>
      <c r="O6" s="42"/>
      <c r="P6" s="41"/>
      <c r="Q6" s="42"/>
      <c r="R6" s="22"/>
      <c r="S6" s="22"/>
      <c r="T6" s="22"/>
      <c r="U6" s="22"/>
      <c r="V6" s="22"/>
      <c r="W6" s="22"/>
      <c r="X6" s="22"/>
      <c r="Y6" s="22"/>
      <c r="Z6" s="22"/>
    </row>
    <row r="7" spans="1:26" ht="48" customHeight="1">
      <c r="A7" s="33" t="s">
        <v>23</v>
      </c>
      <c r="B7" s="34" t="s">
        <v>24</v>
      </c>
      <c r="C7" s="12" t="s">
        <v>139</v>
      </c>
      <c r="D7" s="41"/>
      <c r="E7" s="42"/>
      <c r="F7" s="41"/>
      <c r="G7" s="42"/>
      <c r="H7" s="41"/>
      <c r="I7" s="42"/>
      <c r="J7" s="43"/>
      <c r="K7" s="44"/>
      <c r="L7" s="41"/>
      <c r="M7" s="42"/>
      <c r="N7" s="41"/>
      <c r="O7" s="42"/>
      <c r="P7" s="41"/>
      <c r="Q7" s="42"/>
      <c r="R7" s="22"/>
      <c r="S7" s="22"/>
      <c r="T7" s="22"/>
      <c r="U7" s="22"/>
      <c r="V7" s="22"/>
      <c r="W7" s="22"/>
      <c r="X7" s="22"/>
      <c r="Y7" s="22"/>
      <c r="Z7" s="22"/>
    </row>
    <row r="8" spans="1:26" ht="48" customHeight="1">
      <c r="A8" s="33" t="s">
        <v>25</v>
      </c>
      <c r="B8" s="34" t="s">
        <v>26</v>
      </c>
      <c r="C8" s="12" t="s">
        <v>140</v>
      </c>
      <c r="D8" s="41"/>
      <c r="E8" s="42"/>
      <c r="F8" s="41"/>
      <c r="G8" s="42"/>
      <c r="H8" s="41"/>
      <c r="I8" s="42"/>
      <c r="J8" s="43"/>
      <c r="K8" s="44"/>
      <c r="L8" s="41"/>
      <c r="M8" s="42"/>
      <c r="N8" s="41"/>
      <c r="O8" s="42"/>
      <c r="P8" s="41"/>
      <c r="Q8" s="42"/>
      <c r="R8" s="22"/>
      <c r="S8" s="22"/>
      <c r="T8" s="22"/>
      <c r="U8" s="22"/>
      <c r="V8" s="22"/>
      <c r="W8" s="22"/>
      <c r="X8" s="22"/>
      <c r="Y8" s="22"/>
      <c r="Z8" s="22"/>
    </row>
    <row r="9" spans="1:26" ht="48" customHeight="1">
      <c r="A9" s="33" t="s">
        <v>27</v>
      </c>
      <c r="B9" s="34" t="s">
        <v>29</v>
      </c>
      <c r="C9" s="99" t="s">
        <v>277</v>
      </c>
      <c r="D9" s="41"/>
      <c r="E9" s="45" t="s">
        <v>141</v>
      </c>
      <c r="F9" s="41"/>
      <c r="G9" s="42"/>
      <c r="H9" s="41"/>
      <c r="I9" s="42"/>
      <c r="J9" s="43"/>
      <c r="K9" s="44"/>
      <c r="L9" s="41"/>
      <c r="M9" s="42"/>
      <c r="N9" s="41"/>
      <c r="O9" s="42"/>
      <c r="P9" s="41"/>
      <c r="Q9" s="42"/>
      <c r="R9" s="22"/>
      <c r="S9" s="22"/>
      <c r="T9" s="22"/>
      <c r="U9" s="22"/>
      <c r="V9" s="22"/>
      <c r="W9" s="22"/>
      <c r="X9" s="22"/>
      <c r="Y9" s="22"/>
      <c r="Z9" s="22"/>
    </row>
    <row r="10" spans="1:26" ht="48" customHeight="1">
      <c r="A10" s="33" t="s">
        <v>30</v>
      </c>
      <c r="B10" s="34" t="s">
        <v>31</v>
      </c>
      <c r="C10" s="12" t="s">
        <v>142</v>
      </c>
      <c r="D10" s="41"/>
      <c r="E10" s="45" t="s">
        <v>143</v>
      </c>
      <c r="F10" s="41"/>
      <c r="G10" s="42"/>
      <c r="H10" s="41"/>
      <c r="I10" s="42"/>
      <c r="J10" s="43"/>
      <c r="K10" s="44"/>
      <c r="L10" s="41"/>
      <c r="M10" s="42"/>
      <c r="N10" s="41"/>
      <c r="O10" s="42"/>
      <c r="P10" s="41"/>
      <c r="Q10" s="4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48" customHeight="1">
      <c r="A11" s="33" t="s">
        <v>32</v>
      </c>
      <c r="B11" s="34" t="s">
        <v>33</v>
      </c>
      <c r="C11" s="12" t="s">
        <v>191</v>
      </c>
      <c r="D11" s="41"/>
      <c r="E11" s="42"/>
      <c r="F11" s="41"/>
      <c r="G11" s="42"/>
      <c r="H11" s="41"/>
      <c r="I11" s="42"/>
      <c r="J11" s="43"/>
      <c r="K11" s="44"/>
      <c r="L11" s="41"/>
      <c r="M11" s="42"/>
      <c r="N11" s="41"/>
      <c r="O11" s="42"/>
      <c r="P11" s="41"/>
      <c r="Q11" s="4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48" customHeight="1">
      <c r="A12" s="33" t="s">
        <v>34</v>
      </c>
      <c r="B12" s="34" t="s">
        <v>35</v>
      </c>
      <c r="C12" s="12" t="s">
        <v>144</v>
      </c>
      <c r="D12" s="41"/>
      <c r="E12" s="45" t="s">
        <v>194</v>
      </c>
      <c r="F12" s="41"/>
      <c r="G12" s="42"/>
      <c r="H12" s="41"/>
      <c r="I12" s="42"/>
      <c r="J12" s="43"/>
      <c r="K12" s="44"/>
      <c r="L12" s="41"/>
      <c r="M12" s="42"/>
      <c r="N12" s="41"/>
      <c r="O12" s="42"/>
      <c r="P12" s="41"/>
      <c r="Q12" s="4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48" customHeight="1">
      <c r="A13" s="33" t="s">
        <v>37</v>
      </c>
      <c r="B13" s="34" t="s">
        <v>38</v>
      </c>
      <c r="C13" s="12" t="s">
        <v>195</v>
      </c>
      <c r="D13" s="41"/>
      <c r="E13" s="42"/>
      <c r="F13" s="41"/>
      <c r="G13" s="42"/>
      <c r="H13" s="41"/>
      <c r="I13" s="42"/>
      <c r="J13" s="43"/>
      <c r="K13" s="44"/>
      <c r="L13" s="41"/>
      <c r="M13" s="42"/>
      <c r="N13" s="41"/>
      <c r="O13" s="42"/>
      <c r="P13" s="41"/>
      <c r="Q13" s="4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48" customHeight="1">
      <c r="A14" s="33" t="s">
        <v>39</v>
      </c>
      <c r="B14" s="34" t="s">
        <v>40</v>
      </c>
      <c r="C14" s="12" t="s">
        <v>145</v>
      </c>
      <c r="D14" s="41"/>
      <c r="E14" s="45" t="s">
        <v>146</v>
      </c>
      <c r="F14" s="41"/>
      <c r="G14" s="46" t="s">
        <v>196</v>
      </c>
      <c r="H14" s="41"/>
      <c r="I14" s="42"/>
      <c r="J14" s="43"/>
      <c r="K14" s="44"/>
      <c r="L14" s="41"/>
      <c r="M14" s="42"/>
      <c r="N14" s="41"/>
      <c r="O14" s="42"/>
      <c r="P14" s="41"/>
      <c r="Q14" s="4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48" customHeight="1">
      <c r="A15" s="33" t="s">
        <v>41</v>
      </c>
      <c r="B15" s="34" t="s">
        <v>207</v>
      </c>
      <c r="C15" s="12" t="s">
        <v>147</v>
      </c>
      <c r="D15" s="41"/>
      <c r="E15" s="47" t="s">
        <v>148</v>
      </c>
      <c r="F15" s="41"/>
      <c r="G15" s="42"/>
      <c r="H15" s="41"/>
      <c r="I15" s="42"/>
      <c r="J15" s="43"/>
      <c r="K15" s="44"/>
      <c r="L15" s="41"/>
      <c r="M15" s="42"/>
      <c r="N15" s="41"/>
      <c r="O15" s="42"/>
      <c r="P15" s="41"/>
      <c r="Q15" s="4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48" customHeight="1">
      <c r="A16" s="33" t="s">
        <v>42</v>
      </c>
      <c r="B16" s="34" t="s">
        <v>43</v>
      </c>
      <c r="C16" s="12" t="s">
        <v>149</v>
      </c>
      <c r="D16" s="48">
        <v>44156</v>
      </c>
      <c r="E16" s="45" t="s">
        <v>150</v>
      </c>
      <c r="F16" s="41"/>
      <c r="G16" s="42"/>
      <c r="H16" s="41"/>
      <c r="I16" s="42"/>
      <c r="J16" s="43"/>
      <c r="K16" s="44"/>
      <c r="L16" s="41"/>
      <c r="M16" s="42"/>
      <c r="N16" s="41"/>
      <c r="O16" s="42"/>
      <c r="P16" s="41"/>
      <c r="Q16" s="4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48" customHeight="1">
      <c r="A17" s="33" t="s">
        <v>44</v>
      </c>
      <c r="B17" s="34" t="s">
        <v>45</v>
      </c>
      <c r="C17" s="12" t="s">
        <v>197</v>
      </c>
      <c r="D17" s="41"/>
      <c r="E17" s="42"/>
      <c r="F17" s="41"/>
      <c r="G17" s="42"/>
      <c r="H17" s="41"/>
      <c r="I17" s="42"/>
      <c r="J17" s="43"/>
      <c r="K17" s="44"/>
      <c r="L17" s="41"/>
      <c r="M17" s="42"/>
      <c r="N17" s="41"/>
      <c r="O17" s="42"/>
      <c r="P17" s="41"/>
      <c r="Q17" s="4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48" customHeight="1">
      <c r="A18" s="33" t="s">
        <v>46</v>
      </c>
      <c r="B18" s="34" t="s">
        <v>47</v>
      </c>
      <c r="C18" s="12" t="s">
        <v>198</v>
      </c>
      <c r="D18" s="41"/>
      <c r="E18" s="42"/>
      <c r="F18" s="41"/>
      <c r="G18" s="42"/>
      <c r="H18" s="41"/>
      <c r="I18" s="42"/>
      <c r="J18" s="43"/>
      <c r="K18" s="44"/>
      <c r="L18" s="41"/>
      <c r="M18" s="42"/>
      <c r="N18" s="41"/>
      <c r="O18" s="42"/>
      <c r="P18" s="41"/>
      <c r="Q18" s="4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48" customHeight="1">
      <c r="A19" s="33" t="s">
        <v>48</v>
      </c>
      <c r="B19" s="34" t="s">
        <v>49</v>
      </c>
      <c r="C19" s="12" t="s">
        <v>199</v>
      </c>
      <c r="D19" s="41"/>
      <c r="E19" s="42"/>
      <c r="F19" s="41"/>
      <c r="G19" s="42"/>
      <c r="H19" s="41"/>
      <c r="I19" s="42"/>
      <c r="J19" s="43"/>
      <c r="K19" s="44"/>
      <c r="L19" s="41"/>
      <c r="M19" s="42"/>
      <c r="N19" s="41"/>
      <c r="O19" s="42"/>
      <c r="P19" s="41"/>
      <c r="Q19" s="4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48" customHeight="1">
      <c r="A20" s="33" t="s">
        <v>50</v>
      </c>
      <c r="B20" s="34" t="s">
        <v>51</v>
      </c>
      <c r="C20" s="12" t="s">
        <v>151</v>
      </c>
      <c r="D20" s="41"/>
      <c r="E20" s="42"/>
      <c r="F20" s="41"/>
      <c r="G20" s="42"/>
      <c r="H20" s="41"/>
      <c r="I20" s="42"/>
      <c r="J20" s="43"/>
      <c r="K20" s="44"/>
      <c r="L20" s="41"/>
      <c r="M20" s="42"/>
      <c r="N20" s="41"/>
      <c r="O20" s="42"/>
      <c r="P20" s="41"/>
      <c r="Q20" s="4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48" customHeight="1">
      <c r="A21" s="33" t="s">
        <v>52</v>
      </c>
      <c r="B21" s="34" t="s">
        <v>53</v>
      </c>
      <c r="C21" s="12" t="s">
        <v>200</v>
      </c>
      <c r="D21" s="41"/>
      <c r="E21" s="42"/>
      <c r="F21" s="41"/>
      <c r="G21" s="42"/>
      <c r="H21" s="41"/>
      <c r="I21" s="42"/>
      <c r="J21" s="43"/>
      <c r="K21" s="44"/>
      <c r="L21" s="41"/>
      <c r="M21" s="42"/>
      <c r="N21" s="41"/>
      <c r="O21" s="42"/>
      <c r="P21" s="41"/>
      <c r="Q21" s="4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48" customHeight="1">
      <c r="A22" s="33" t="s">
        <v>54</v>
      </c>
      <c r="B22" s="34" t="s">
        <v>55</v>
      </c>
      <c r="C22" s="12" t="s">
        <v>201</v>
      </c>
      <c r="D22" s="41"/>
      <c r="E22" s="42"/>
      <c r="F22" s="41"/>
      <c r="G22" s="42"/>
      <c r="H22" s="41"/>
      <c r="I22" s="42"/>
      <c r="J22" s="43"/>
      <c r="K22" s="44"/>
      <c r="L22" s="41"/>
      <c r="M22" s="42"/>
      <c r="N22" s="41"/>
      <c r="O22" s="42"/>
      <c r="P22" s="41"/>
      <c r="Q22" s="4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48" customHeight="1">
      <c r="A23" s="33" t="s">
        <v>56</v>
      </c>
      <c r="B23" s="34" t="s">
        <v>57</v>
      </c>
      <c r="C23" s="12" t="s">
        <v>202</v>
      </c>
      <c r="D23" s="41"/>
      <c r="E23" s="42"/>
      <c r="F23" s="41"/>
      <c r="G23" s="42"/>
      <c r="H23" s="41"/>
      <c r="I23" s="42"/>
      <c r="J23" s="43"/>
      <c r="K23" s="44"/>
      <c r="L23" s="41"/>
      <c r="M23" s="42"/>
      <c r="N23" s="41"/>
      <c r="O23" s="42"/>
      <c r="P23" s="41"/>
      <c r="Q23" s="4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48" customHeight="1">
      <c r="A24" s="33" t="s">
        <v>58</v>
      </c>
      <c r="B24" s="34" t="s">
        <v>59</v>
      </c>
      <c r="C24" s="56" t="s">
        <v>232</v>
      </c>
      <c r="D24" s="41"/>
      <c r="E24" s="72" t="s">
        <v>230</v>
      </c>
      <c r="F24" s="41"/>
      <c r="G24" s="42"/>
      <c r="H24" s="41"/>
      <c r="I24" s="42"/>
      <c r="J24" s="43"/>
      <c r="K24" s="44"/>
      <c r="L24" s="41"/>
      <c r="M24" s="42"/>
      <c r="N24" s="41"/>
      <c r="O24" s="42"/>
      <c r="P24" s="41"/>
      <c r="Q24" s="4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48" customHeight="1">
      <c r="A25" s="33" t="s">
        <v>60</v>
      </c>
      <c r="B25" s="34" t="s">
        <v>61</v>
      </c>
      <c r="C25" s="56" t="s">
        <v>231</v>
      </c>
      <c r="D25" s="41"/>
      <c r="E25" s="72" t="s">
        <v>229</v>
      </c>
      <c r="F25" s="41"/>
      <c r="G25" s="42"/>
      <c r="H25" s="41"/>
      <c r="I25" s="42"/>
      <c r="J25" s="43"/>
      <c r="K25" s="44"/>
      <c r="L25" s="41"/>
      <c r="M25" s="42"/>
      <c r="N25" s="41"/>
      <c r="O25" s="42"/>
      <c r="P25" s="41"/>
      <c r="Q25" s="4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48" customHeight="1">
      <c r="A26" s="33" t="s">
        <v>62</v>
      </c>
      <c r="B26" s="34" t="s">
        <v>63</v>
      </c>
      <c r="C26" s="56" t="s">
        <v>228</v>
      </c>
      <c r="D26" s="41"/>
      <c r="E26" s="42"/>
      <c r="F26" s="41"/>
      <c r="G26" s="42"/>
      <c r="H26" s="41"/>
      <c r="I26" s="42"/>
      <c r="J26" s="43"/>
      <c r="K26" s="44"/>
      <c r="L26" s="41"/>
      <c r="M26" s="42"/>
      <c r="N26" s="41"/>
      <c r="O26" s="42"/>
      <c r="P26" s="41"/>
      <c r="Q26" s="4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48" customHeight="1">
      <c r="A27" s="33" t="s">
        <v>64</v>
      </c>
      <c r="B27" s="34" t="s">
        <v>65</v>
      </c>
      <c r="C27" s="56" t="s">
        <v>227</v>
      </c>
      <c r="D27" s="41"/>
      <c r="E27" s="42"/>
      <c r="F27" s="41"/>
      <c r="G27" s="42"/>
      <c r="H27" s="41"/>
      <c r="I27" s="42"/>
      <c r="J27" s="43"/>
      <c r="K27" s="44"/>
      <c r="L27" s="41"/>
      <c r="M27" s="42"/>
      <c r="N27" s="41"/>
      <c r="O27" s="42"/>
      <c r="P27" s="41"/>
      <c r="Q27" s="4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48" customHeight="1">
      <c r="A28" s="33" t="s">
        <v>66</v>
      </c>
      <c r="B28" s="34" t="s">
        <v>67</v>
      </c>
      <c r="C28" s="56" t="s">
        <v>226</v>
      </c>
      <c r="D28" s="41"/>
      <c r="E28" s="72" t="s">
        <v>224</v>
      </c>
      <c r="F28" s="41"/>
      <c r="G28" s="42"/>
      <c r="H28" s="41"/>
      <c r="I28" s="42"/>
      <c r="J28" s="43"/>
      <c r="K28" s="44"/>
      <c r="L28" s="41"/>
      <c r="M28" s="42"/>
      <c r="N28" s="41"/>
      <c r="O28" s="42"/>
      <c r="P28" s="41"/>
      <c r="Q28" s="4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48" customHeight="1">
      <c r="A29" s="33" t="s">
        <v>68</v>
      </c>
      <c r="B29" s="34" t="s">
        <v>69</v>
      </c>
      <c r="C29" s="56" t="s">
        <v>225</v>
      </c>
      <c r="D29" s="41"/>
      <c r="E29" s="72" t="s">
        <v>223</v>
      </c>
      <c r="F29" s="41"/>
      <c r="G29" s="42"/>
      <c r="H29" s="41"/>
      <c r="I29" s="42"/>
      <c r="J29" s="43"/>
      <c r="K29" s="44"/>
      <c r="L29" s="41"/>
      <c r="M29" s="42"/>
      <c r="N29" s="41"/>
      <c r="O29" s="42"/>
      <c r="P29" s="41"/>
      <c r="Q29" s="4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48" customHeight="1">
      <c r="A30" s="33" t="s">
        <v>70</v>
      </c>
      <c r="B30" s="34" t="s">
        <v>71</v>
      </c>
      <c r="C30" s="56" t="s">
        <v>222</v>
      </c>
      <c r="D30" s="41"/>
      <c r="E30" s="42"/>
      <c r="F30" s="41"/>
      <c r="G30" s="42"/>
      <c r="H30" s="41"/>
      <c r="I30" s="42"/>
      <c r="J30" s="43"/>
      <c r="K30" s="44"/>
      <c r="L30" s="41"/>
      <c r="M30" s="42"/>
      <c r="N30" s="41"/>
      <c r="O30" s="42"/>
      <c r="P30" s="41"/>
      <c r="Q30" s="4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48" customHeight="1">
      <c r="A31" s="33" t="s">
        <v>72</v>
      </c>
      <c r="B31" s="34" t="s">
        <v>73</v>
      </c>
      <c r="C31" s="56" t="s">
        <v>221</v>
      </c>
      <c r="D31" s="41"/>
      <c r="E31" s="42"/>
      <c r="F31" s="41"/>
      <c r="G31" s="42"/>
      <c r="H31" s="41"/>
      <c r="I31" s="42"/>
      <c r="J31" s="43"/>
      <c r="K31" s="44"/>
      <c r="L31" s="41"/>
      <c r="M31" s="42"/>
      <c r="N31" s="41"/>
      <c r="O31" s="42"/>
      <c r="P31" s="41"/>
      <c r="Q31" s="4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48" customHeight="1">
      <c r="A32" s="33" t="s">
        <v>74</v>
      </c>
      <c r="B32" s="34" t="s">
        <v>75</v>
      </c>
      <c r="C32" s="56" t="s">
        <v>220</v>
      </c>
      <c r="D32" s="41"/>
      <c r="E32" s="42"/>
      <c r="F32" s="41"/>
      <c r="G32" s="42"/>
      <c r="H32" s="41"/>
      <c r="I32" s="42"/>
      <c r="J32" s="43"/>
      <c r="K32" s="44"/>
      <c r="L32" s="41"/>
      <c r="M32" s="42"/>
      <c r="N32" s="41"/>
      <c r="O32" s="42"/>
      <c r="P32" s="41"/>
      <c r="Q32" s="4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48" customHeight="1">
      <c r="A33" s="33" t="s">
        <v>76</v>
      </c>
      <c r="B33" s="34" t="s">
        <v>77</v>
      </c>
      <c r="C33" s="56" t="s">
        <v>219</v>
      </c>
      <c r="D33" s="41"/>
      <c r="E33" s="42"/>
      <c r="F33" s="41"/>
      <c r="G33" s="42"/>
      <c r="H33" s="41"/>
      <c r="I33" s="42"/>
      <c r="J33" s="43"/>
      <c r="K33" s="44"/>
      <c r="L33" s="41"/>
      <c r="M33" s="42"/>
      <c r="N33" s="41"/>
      <c r="O33" s="42"/>
      <c r="P33" s="41"/>
      <c r="Q33" s="4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48" customHeight="1">
      <c r="A34" s="33" t="s">
        <v>78</v>
      </c>
      <c r="B34" s="34" t="s">
        <v>79</v>
      </c>
      <c r="C34" s="12" t="s">
        <v>152</v>
      </c>
      <c r="D34" s="41"/>
      <c r="E34" s="42"/>
      <c r="F34" s="41"/>
      <c r="G34" s="42"/>
      <c r="H34" s="41"/>
      <c r="I34" s="42"/>
      <c r="J34" s="43"/>
      <c r="K34" s="44"/>
      <c r="L34" s="41"/>
      <c r="M34" s="42"/>
      <c r="N34" s="41"/>
      <c r="O34" s="42"/>
      <c r="P34" s="41"/>
      <c r="Q34" s="4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48" customHeight="1">
      <c r="A35" s="33" t="s">
        <v>80</v>
      </c>
      <c r="B35" s="34" t="s">
        <v>81</v>
      </c>
      <c r="C35" s="12" t="s">
        <v>204</v>
      </c>
      <c r="D35" s="41"/>
      <c r="E35" s="47" t="s">
        <v>203</v>
      </c>
      <c r="F35" s="41"/>
      <c r="G35" s="42"/>
      <c r="H35" s="41"/>
      <c r="I35" s="42"/>
      <c r="J35" s="43"/>
      <c r="K35" s="44"/>
      <c r="L35" s="41"/>
      <c r="M35" s="42"/>
      <c r="N35" s="41"/>
      <c r="O35" s="42"/>
      <c r="P35" s="41"/>
      <c r="Q35" s="4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48" customHeight="1">
      <c r="A36" s="33" t="s">
        <v>82</v>
      </c>
      <c r="B36" s="34" t="s">
        <v>83</v>
      </c>
      <c r="C36" s="12" t="s">
        <v>153</v>
      </c>
      <c r="D36" s="41"/>
      <c r="E36" s="42"/>
      <c r="F36" s="41"/>
      <c r="G36" s="42"/>
      <c r="H36" s="41"/>
      <c r="I36" s="42"/>
      <c r="J36" s="43"/>
      <c r="K36" s="44"/>
      <c r="L36" s="41"/>
      <c r="M36" s="42"/>
      <c r="N36" s="41"/>
      <c r="O36" s="42"/>
      <c r="P36" s="41"/>
      <c r="Q36" s="4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48" customHeight="1">
      <c r="A37" s="33" t="s">
        <v>84</v>
      </c>
      <c r="B37" s="34" t="s">
        <v>85</v>
      </c>
      <c r="C37" s="12" t="s">
        <v>154</v>
      </c>
      <c r="D37" s="41"/>
      <c r="E37" s="42"/>
      <c r="F37" s="41"/>
      <c r="G37" s="42"/>
      <c r="H37" s="41"/>
      <c r="I37" s="42"/>
      <c r="J37" s="43"/>
      <c r="K37" s="44"/>
      <c r="L37" s="41"/>
      <c r="M37" s="42"/>
      <c r="N37" s="41"/>
      <c r="O37" s="42"/>
      <c r="P37" s="41"/>
      <c r="Q37" s="4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48" customHeight="1">
      <c r="A38" s="33" t="s">
        <v>86</v>
      </c>
      <c r="B38" s="34" t="s">
        <v>87</v>
      </c>
      <c r="C38" s="12" t="s">
        <v>155</v>
      </c>
      <c r="D38" s="41"/>
      <c r="E38" s="42"/>
      <c r="F38" s="41"/>
      <c r="G38" s="42"/>
      <c r="H38" s="41"/>
      <c r="I38" s="42"/>
      <c r="J38" s="43"/>
      <c r="K38" s="44"/>
      <c r="L38" s="41"/>
      <c r="M38" s="42"/>
      <c r="N38" s="41"/>
      <c r="O38" s="42"/>
      <c r="P38" s="41"/>
      <c r="Q38" s="4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48" customHeight="1">
      <c r="A39" s="33" t="s">
        <v>88</v>
      </c>
      <c r="B39" s="34" t="s">
        <v>89</v>
      </c>
      <c r="C39" s="12" t="s">
        <v>206</v>
      </c>
      <c r="D39" s="41"/>
      <c r="E39" s="72" t="s">
        <v>218</v>
      </c>
      <c r="F39" s="41"/>
      <c r="G39" s="42"/>
      <c r="H39" s="41"/>
      <c r="I39" s="42"/>
      <c r="J39" s="43"/>
      <c r="K39" s="44"/>
      <c r="L39" s="41"/>
      <c r="M39" s="42"/>
      <c r="N39" s="41"/>
      <c r="O39" s="42"/>
      <c r="P39" s="41"/>
      <c r="Q39" s="4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48" customHeight="1">
      <c r="A40" s="33" t="s">
        <v>90</v>
      </c>
      <c r="B40" s="34" t="s">
        <v>91</v>
      </c>
      <c r="C40" s="12" t="s">
        <v>205</v>
      </c>
      <c r="D40" s="41"/>
      <c r="E40" s="72" t="s">
        <v>217</v>
      </c>
      <c r="F40" s="41"/>
      <c r="G40" s="42"/>
      <c r="H40" s="41"/>
      <c r="I40" s="42"/>
      <c r="J40" s="43"/>
      <c r="K40" s="44"/>
      <c r="L40" s="41"/>
      <c r="M40" s="42"/>
      <c r="N40" s="41"/>
      <c r="O40" s="42"/>
      <c r="P40" s="41"/>
      <c r="Q40" s="4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48" customHeight="1">
      <c r="A41" s="33" t="s">
        <v>92</v>
      </c>
      <c r="B41" s="34" t="s">
        <v>93</v>
      </c>
      <c r="C41" s="12" t="s">
        <v>156</v>
      </c>
      <c r="D41" s="41"/>
      <c r="E41" s="42"/>
      <c r="F41" s="41"/>
      <c r="G41" s="42"/>
      <c r="H41" s="41"/>
      <c r="I41" s="42"/>
      <c r="J41" s="43"/>
      <c r="K41" s="44"/>
      <c r="L41" s="41"/>
      <c r="M41" s="42"/>
      <c r="N41" s="41"/>
      <c r="O41" s="42"/>
      <c r="P41" s="41"/>
      <c r="Q41" s="4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48" customHeight="1">
      <c r="A42" s="33" t="s">
        <v>95</v>
      </c>
      <c r="B42" s="34" t="s">
        <v>96</v>
      </c>
      <c r="C42" s="12" t="s">
        <v>157</v>
      </c>
      <c r="D42" s="41"/>
      <c r="E42" s="47" t="s">
        <v>208</v>
      </c>
      <c r="F42" s="41"/>
      <c r="G42" s="42"/>
      <c r="H42" s="41"/>
      <c r="I42" s="42"/>
      <c r="J42" s="43"/>
      <c r="K42" s="44"/>
      <c r="L42" s="41"/>
      <c r="M42" s="42"/>
      <c r="N42" s="41"/>
      <c r="O42" s="42"/>
      <c r="P42" s="41"/>
      <c r="Q42" s="4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48" customHeight="1">
      <c r="A43" s="33" t="s">
        <v>97</v>
      </c>
      <c r="B43" s="34" t="s">
        <v>98</v>
      </c>
      <c r="C43" s="12" t="s">
        <v>158</v>
      </c>
      <c r="D43" s="41"/>
      <c r="E43" s="47" t="s">
        <v>159</v>
      </c>
      <c r="F43" s="41"/>
      <c r="G43" s="42"/>
      <c r="H43" s="41"/>
      <c r="I43" s="42"/>
      <c r="J43" s="43"/>
      <c r="K43" s="44"/>
      <c r="L43" s="41"/>
      <c r="M43" s="42"/>
      <c r="N43" s="41"/>
      <c r="O43" s="42"/>
      <c r="P43" s="41"/>
      <c r="Q43" s="4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48" customHeight="1">
      <c r="A44" s="33" t="s">
        <v>99</v>
      </c>
      <c r="B44" s="34" t="s">
        <v>100</v>
      </c>
      <c r="C44" s="12" t="s">
        <v>160</v>
      </c>
      <c r="D44" s="41"/>
      <c r="E44" s="42"/>
      <c r="F44" s="41"/>
      <c r="G44" s="42"/>
      <c r="H44" s="41"/>
      <c r="I44" s="42"/>
      <c r="J44" s="43"/>
      <c r="K44" s="44"/>
      <c r="L44" s="41"/>
      <c r="M44" s="42"/>
      <c r="N44" s="41"/>
      <c r="O44" s="42"/>
      <c r="P44" s="41"/>
      <c r="Q44" s="4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48" customHeight="1">
      <c r="A45" s="33" t="s">
        <v>101</v>
      </c>
      <c r="B45" s="34" t="s">
        <v>180</v>
      </c>
      <c r="C45" s="56" t="s">
        <v>211</v>
      </c>
      <c r="D45" s="41"/>
      <c r="E45" s="42"/>
      <c r="F45" s="41"/>
      <c r="G45" s="42"/>
      <c r="H45" s="41"/>
      <c r="I45" s="42"/>
      <c r="J45" s="43"/>
      <c r="K45" s="44"/>
      <c r="L45" s="41"/>
      <c r="M45" s="42"/>
      <c r="N45" s="41"/>
      <c r="O45" s="42"/>
      <c r="P45" s="41"/>
      <c r="Q45" s="4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48" customHeight="1">
      <c r="A46" s="33" t="s">
        <v>103</v>
      </c>
      <c r="B46" s="34" t="s">
        <v>209</v>
      </c>
      <c r="C46" s="56" t="s">
        <v>212</v>
      </c>
      <c r="D46" s="41"/>
      <c r="E46" s="42"/>
      <c r="F46" s="41"/>
      <c r="G46" s="42"/>
      <c r="H46" s="41"/>
      <c r="I46" s="42"/>
      <c r="J46" s="43"/>
      <c r="K46" s="44"/>
      <c r="L46" s="41"/>
      <c r="M46" s="42"/>
      <c r="N46" s="41"/>
      <c r="O46" s="42"/>
      <c r="P46" s="41"/>
      <c r="Q46" s="4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48" customHeight="1">
      <c r="A47" s="33" t="s">
        <v>105</v>
      </c>
      <c r="B47" s="34" t="s">
        <v>102</v>
      </c>
      <c r="C47" s="12" t="s">
        <v>161</v>
      </c>
      <c r="D47" s="41"/>
      <c r="E47" s="42"/>
      <c r="F47" s="41"/>
      <c r="G47" s="42"/>
      <c r="H47" s="41"/>
      <c r="I47" s="42"/>
      <c r="J47" s="43"/>
      <c r="K47" s="44"/>
      <c r="L47" s="41"/>
      <c r="M47" s="42"/>
      <c r="N47" s="41"/>
      <c r="O47" s="42"/>
      <c r="P47" s="41"/>
      <c r="Q47" s="4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48" customHeight="1">
      <c r="A48" s="33" t="s">
        <v>108</v>
      </c>
      <c r="B48" s="34" t="s">
        <v>104</v>
      </c>
      <c r="C48" s="12" t="s">
        <v>162</v>
      </c>
      <c r="D48" s="41"/>
      <c r="E48" s="42"/>
      <c r="F48" s="41"/>
      <c r="G48" s="42"/>
      <c r="H48" s="41"/>
      <c r="I48" s="42"/>
      <c r="J48" s="43"/>
      <c r="K48" s="44"/>
      <c r="L48" s="41"/>
      <c r="M48" s="42"/>
      <c r="N48" s="41"/>
      <c r="O48" s="42"/>
      <c r="P48" s="41"/>
      <c r="Q48" s="4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48" customHeight="1">
      <c r="A49" s="33" t="s">
        <v>110</v>
      </c>
      <c r="B49" s="34" t="s">
        <v>106</v>
      </c>
      <c r="C49" s="12" t="s">
        <v>163</v>
      </c>
      <c r="D49" s="41"/>
      <c r="E49" s="42"/>
      <c r="F49" s="41"/>
      <c r="G49" s="42"/>
      <c r="H49" s="41"/>
      <c r="I49" s="42"/>
      <c r="J49" s="43"/>
      <c r="K49" s="44"/>
      <c r="L49" s="41"/>
      <c r="M49" s="42"/>
      <c r="N49" s="41"/>
      <c r="O49" s="42"/>
      <c r="P49" s="41"/>
      <c r="Q49" s="4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48" customHeight="1">
      <c r="A50" s="33" t="s">
        <v>112</v>
      </c>
      <c r="B50" s="34" t="s">
        <v>164</v>
      </c>
      <c r="C50" s="12" t="s">
        <v>165</v>
      </c>
      <c r="D50" s="41"/>
      <c r="E50" s="42"/>
      <c r="F50" s="41"/>
      <c r="G50" s="42"/>
      <c r="H50" s="41"/>
      <c r="I50" s="42"/>
      <c r="J50" s="43"/>
      <c r="K50" s="44"/>
      <c r="L50" s="41"/>
      <c r="M50" s="42"/>
      <c r="N50" s="41"/>
      <c r="O50" s="42"/>
      <c r="P50" s="41"/>
      <c r="Q50" s="4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48" customHeight="1">
      <c r="A51" s="33" t="s">
        <v>114</v>
      </c>
      <c r="B51" s="34" t="s">
        <v>111</v>
      </c>
      <c r="C51" s="12" t="s">
        <v>166</v>
      </c>
      <c r="D51" s="41"/>
      <c r="E51" s="47" t="s">
        <v>167</v>
      </c>
      <c r="F51" s="41"/>
      <c r="G51" s="47" t="s">
        <v>265</v>
      </c>
      <c r="H51" s="41"/>
      <c r="I51" s="42"/>
      <c r="J51" s="43"/>
      <c r="K51" s="44"/>
      <c r="L51" s="41"/>
      <c r="M51" s="42"/>
      <c r="N51" s="41"/>
      <c r="O51" s="42"/>
      <c r="P51" s="41"/>
      <c r="Q51" s="4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48" customHeight="1">
      <c r="A52" s="33" t="s">
        <v>117</v>
      </c>
      <c r="B52" s="34" t="s">
        <v>113</v>
      </c>
      <c r="C52" s="12" t="s">
        <v>168</v>
      </c>
      <c r="D52" s="41"/>
      <c r="E52" s="45" t="s">
        <v>169</v>
      </c>
      <c r="F52" s="48">
        <v>44157</v>
      </c>
      <c r="G52" s="47" t="s">
        <v>170</v>
      </c>
      <c r="H52" s="41"/>
      <c r="I52" s="42"/>
      <c r="J52" s="43"/>
      <c r="K52" s="44"/>
      <c r="L52" s="41"/>
      <c r="M52" s="42"/>
      <c r="N52" s="41"/>
      <c r="O52" s="42"/>
      <c r="P52" s="41"/>
      <c r="Q52" s="4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48" customHeight="1">
      <c r="A53" s="33" t="s">
        <v>183</v>
      </c>
      <c r="B53" s="62" t="s">
        <v>179</v>
      </c>
      <c r="C53" s="99" t="s">
        <v>262</v>
      </c>
      <c r="D53" s="100">
        <v>44174</v>
      </c>
      <c r="E53" s="45" t="s">
        <v>263</v>
      </c>
      <c r="F53" s="48"/>
      <c r="G53" s="47"/>
      <c r="H53" s="41"/>
      <c r="I53" s="42"/>
      <c r="J53" s="43"/>
      <c r="K53" s="44"/>
      <c r="L53" s="41"/>
      <c r="M53" s="42"/>
      <c r="N53" s="41"/>
      <c r="O53" s="42"/>
      <c r="P53" s="41"/>
      <c r="Q53" s="4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48" customHeight="1">
      <c r="A54" s="33" t="s">
        <v>184</v>
      </c>
      <c r="B54" s="34" t="s">
        <v>116</v>
      </c>
      <c r="C54" s="12" t="s">
        <v>171</v>
      </c>
      <c r="D54" s="41"/>
      <c r="E54" s="42"/>
      <c r="F54" s="41"/>
      <c r="G54" s="42"/>
      <c r="H54" s="41"/>
      <c r="I54" s="42"/>
      <c r="J54" s="43"/>
      <c r="K54" s="44"/>
      <c r="L54" s="41"/>
      <c r="M54" s="42"/>
      <c r="N54" s="41"/>
      <c r="O54" s="42"/>
      <c r="P54" s="41"/>
      <c r="Q54" s="4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48" customHeight="1">
      <c r="A55" s="33" t="s">
        <v>185</v>
      </c>
      <c r="B55" s="66" t="s">
        <v>118</v>
      </c>
      <c r="C55" s="67" t="s">
        <v>172</v>
      </c>
      <c r="D55" s="57"/>
      <c r="E55" s="58"/>
      <c r="F55" s="57"/>
      <c r="G55" s="58"/>
      <c r="H55" s="57"/>
      <c r="I55" s="58"/>
      <c r="J55" s="59"/>
      <c r="K55" s="60"/>
      <c r="L55" s="57"/>
      <c r="M55" s="58"/>
      <c r="N55" s="57"/>
      <c r="O55" s="58"/>
      <c r="P55" s="57"/>
      <c r="Q55" s="58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48" customHeight="1">
      <c r="A56" s="33" t="s">
        <v>186</v>
      </c>
      <c r="B56" s="65" t="s">
        <v>181</v>
      </c>
      <c r="C56" s="71" t="s">
        <v>216</v>
      </c>
      <c r="D56" s="57"/>
      <c r="E56" s="58"/>
      <c r="F56" s="57"/>
      <c r="G56" s="58"/>
      <c r="H56" s="57"/>
      <c r="I56" s="58"/>
      <c r="J56" s="59"/>
      <c r="K56" s="60"/>
      <c r="L56" s="57"/>
      <c r="M56" s="58"/>
      <c r="N56" s="57"/>
      <c r="O56" s="58"/>
      <c r="P56" s="57"/>
      <c r="Q56" s="58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48" customHeight="1">
      <c r="A57" s="33" t="s">
        <v>187</v>
      </c>
      <c r="B57" s="63" t="s">
        <v>182</v>
      </c>
      <c r="C57" s="71" t="s">
        <v>215</v>
      </c>
      <c r="D57" s="57"/>
      <c r="E57" s="58"/>
      <c r="F57" s="57"/>
      <c r="G57" s="58"/>
      <c r="H57" s="57"/>
      <c r="I57" s="58"/>
      <c r="J57" s="59"/>
      <c r="K57" s="60"/>
      <c r="L57" s="57"/>
      <c r="M57" s="58"/>
      <c r="N57" s="57"/>
      <c r="O57" s="58"/>
      <c r="P57" s="57"/>
      <c r="Q57" s="58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48" customHeight="1" thickBot="1">
      <c r="A58" s="33" t="s">
        <v>188</v>
      </c>
      <c r="B58" s="64" t="s">
        <v>189</v>
      </c>
      <c r="C58" s="70" t="s">
        <v>214</v>
      </c>
      <c r="D58" s="49"/>
      <c r="E58" s="50"/>
      <c r="F58" s="49"/>
      <c r="G58" s="50"/>
      <c r="H58" s="49"/>
      <c r="I58" s="50"/>
      <c r="J58" s="51"/>
      <c r="K58" s="52"/>
      <c r="L58" s="49"/>
      <c r="M58" s="50"/>
      <c r="N58" s="49"/>
      <c r="O58" s="50"/>
      <c r="P58" s="49"/>
      <c r="Q58" s="50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1"/>
      <c r="B59" s="21"/>
      <c r="C59" s="21"/>
      <c r="D59" s="21"/>
      <c r="E59" s="22"/>
      <c r="F59" s="21"/>
      <c r="G59" s="22"/>
      <c r="H59" s="21"/>
      <c r="I59" s="22"/>
      <c r="J59" s="21"/>
      <c r="K59" s="53"/>
      <c r="L59" s="21"/>
      <c r="M59" s="22"/>
      <c r="N59" s="21"/>
      <c r="O59" s="22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thickBot="1">
      <c r="A60" s="21"/>
      <c r="B60" s="21"/>
      <c r="C60" s="21"/>
      <c r="D60" s="21"/>
      <c r="E60" s="22"/>
      <c r="F60" s="21"/>
      <c r="G60" s="22"/>
      <c r="H60" s="21"/>
      <c r="I60" s="22"/>
      <c r="J60" s="21"/>
      <c r="K60" s="22"/>
      <c r="L60" s="21"/>
      <c r="M60" s="22"/>
      <c r="N60" s="21"/>
      <c r="O60" s="22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thickBot="1">
      <c r="A61" s="21"/>
      <c r="B61" s="87" t="s">
        <v>213</v>
      </c>
      <c r="C61" s="88" t="s">
        <v>124</v>
      </c>
      <c r="D61" s="21"/>
      <c r="E61" s="22"/>
      <c r="F61" s="21"/>
      <c r="G61" s="22"/>
      <c r="H61" s="21"/>
      <c r="I61" s="22"/>
      <c r="J61" s="21"/>
      <c r="K61" s="22"/>
      <c r="L61" s="21"/>
      <c r="M61" s="22"/>
      <c r="N61" s="21"/>
      <c r="O61" s="22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1"/>
      <c r="B62" s="86" t="s">
        <v>173</v>
      </c>
      <c r="C62" s="89" t="s">
        <v>174</v>
      </c>
      <c r="D62" s="21"/>
      <c r="E62" s="22"/>
      <c r="F62" s="21"/>
      <c r="G62" s="22"/>
      <c r="H62" s="21"/>
      <c r="I62" s="22"/>
      <c r="J62" s="21"/>
      <c r="K62" s="22"/>
      <c r="L62" s="21"/>
      <c r="M62" s="22"/>
      <c r="N62" s="21"/>
      <c r="O62" s="22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1"/>
      <c r="B63" s="84" t="s">
        <v>175</v>
      </c>
      <c r="C63" s="90" t="s">
        <v>176</v>
      </c>
      <c r="D63" s="21"/>
      <c r="E63" s="22"/>
      <c r="F63" s="21"/>
      <c r="G63" s="22"/>
      <c r="H63" s="21"/>
      <c r="I63" s="22"/>
      <c r="J63" s="21"/>
      <c r="K63" s="22"/>
      <c r="L63" s="21"/>
      <c r="M63" s="22"/>
      <c r="N63" s="21"/>
      <c r="O63" s="22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thickBot="1">
      <c r="A64" s="21"/>
      <c r="B64" s="85" t="s">
        <v>177</v>
      </c>
      <c r="C64" s="91" t="s">
        <v>178</v>
      </c>
      <c r="D64" s="21"/>
      <c r="E64" s="22"/>
      <c r="F64" s="21"/>
      <c r="G64" s="22"/>
      <c r="H64" s="21"/>
      <c r="I64" s="22"/>
      <c r="J64" s="21"/>
      <c r="K64" s="22"/>
      <c r="L64" s="21"/>
      <c r="M64" s="22"/>
      <c r="N64" s="21"/>
      <c r="O64" s="22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1"/>
      <c r="B65" s="21"/>
      <c r="C65" s="21"/>
      <c r="D65" s="21"/>
      <c r="E65" s="22"/>
      <c r="F65" s="21"/>
      <c r="G65" s="22"/>
      <c r="H65" s="21"/>
      <c r="I65" s="22"/>
      <c r="J65" s="21"/>
      <c r="K65" s="22"/>
      <c r="L65" s="21"/>
      <c r="M65" s="22"/>
      <c r="N65" s="21"/>
      <c r="O65" s="22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1"/>
      <c r="B66" s="21"/>
      <c r="C66" s="21"/>
      <c r="D66" s="21"/>
      <c r="E66" s="22"/>
      <c r="F66" s="21"/>
      <c r="G66" s="22"/>
      <c r="H66" s="21"/>
      <c r="I66" s="22"/>
      <c r="J66" s="21"/>
      <c r="K66" s="22"/>
      <c r="L66" s="21"/>
      <c r="M66" s="22"/>
      <c r="N66" s="21"/>
      <c r="O66" s="22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1"/>
      <c r="B67" s="21"/>
      <c r="C67" s="21"/>
      <c r="D67" s="21"/>
      <c r="E67" s="22"/>
      <c r="F67" s="21"/>
      <c r="G67" s="22"/>
      <c r="H67" s="21"/>
      <c r="I67" s="22"/>
      <c r="J67" s="21"/>
      <c r="K67" s="22"/>
      <c r="L67" s="21"/>
      <c r="M67" s="22"/>
      <c r="N67" s="21"/>
      <c r="O67" s="22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1"/>
      <c r="B68" s="21"/>
      <c r="C68" s="21"/>
      <c r="D68" s="21"/>
      <c r="E68" s="22"/>
      <c r="F68" s="21"/>
      <c r="G68" s="22"/>
      <c r="H68" s="21"/>
      <c r="I68" s="22"/>
      <c r="J68" s="21"/>
      <c r="K68" s="22"/>
      <c r="L68" s="21"/>
      <c r="M68" s="22"/>
      <c r="N68" s="21"/>
      <c r="O68" s="22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1"/>
      <c r="B69" s="21"/>
      <c r="C69" s="21"/>
      <c r="D69" s="21"/>
      <c r="E69" s="22"/>
      <c r="F69" s="21"/>
      <c r="G69" s="22"/>
      <c r="H69" s="21"/>
      <c r="I69" s="22"/>
      <c r="J69" s="21"/>
      <c r="K69" s="22"/>
      <c r="L69" s="21"/>
      <c r="M69" s="22"/>
      <c r="N69" s="21"/>
      <c r="O69" s="22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1"/>
      <c r="B70" s="21"/>
      <c r="C70" s="21"/>
      <c r="D70" s="21"/>
      <c r="E70" s="22"/>
      <c r="F70" s="21"/>
      <c r="G70" s="22"/>
      <c r="H70" s="21"/>
      <c r="I70" s="22"/>
      <c r="J70" s="21"/>
      <c r="K70" s="22"/>
      <c r="L70" s="21"/>
      <c r="M70" s="22"/>
      <c r="N70" s="21"/>
      <c r="O70" s="22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1"/>
      <c r="B71" s="21"/>
      <c r="C71" s="21"/>
      <c r="D71" s="21"/>
      <c r="E71" s="22"/>
      <c r="F71" s="21"/>
      <c r="G71" s="22"/>
      <c r="H71" s="21"/>
      <c r="I71" s="22"/>
      <c r="J71" s="21"/>
      <c r="K71" s="22"/>
      <c r="L71" s="21"/>
      <c r="M71" s="22"/>
      <c r="N71" s="21"/>
      <c r="O71" s="22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1"/>
      <c r="B72" s="21"/>
      <c r="C72" s="21"/>
      <c r="D72" s="21"/>
      <c r="E72" s="22"/>
      <c r="F72" s="21"/>
      <c r="G72" s="22"/>
      <c r="H72" s="21"/>
      <c r="I72" s="22"/>
      <c r="J72" s="21"/>
      <c r="K72" s="22"/>
      <c r="L72" s="21"/>
      <c r="M72" s="22"/>
      <c r="N72" s="21"/>
      <c r="O72" s="22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1"/>
      <c r="B73" s="21"/>
      <c r="C73" s="21"/>
      <c r="D73" s="21"/>
      <c r="E73" s="22"/>
      <c r="F73" s="21"/>
      <c r="G73" s="22"/>
      <c r="H73" s="21"/>
      <c r="I73" s="22"/>
      <c r="J73" s="21"/>
      <c r="K73" s="22"/>
      <c r="L73" s="21"/>
      <c r="M73" s="22"/>
      <c r="N73" s="21"/>
      <c r="O73" s="22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1"/>
      <c r="B74" s="21"/>
      <c r="C74" s="21"/>
      <c r="D74" s="21"/>
      <c r="E74" s="22"/>
      <c r="F74" s="21"/>
      <c r="G74" s="22"/>
      <c r="H74" s="21"/>
      <c r="I74" s="22"/>
      <c r="J74" s="21"/>
      <c r="K74" s="22"/>
      <c r="L74" s="21"/>
      <c r="M74" s="22"/>
      <c r="N74" s="21"/>
      <c r="O74" s="22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1"/>
      <c r="B75" s="21"/>
      <c r="C75" s="21"/>
      <c r="D75" s="21"/>
      <c r="E75" s="22"/>
      <c r="F75" s="21"/>
      <c r="G75" s="22"/>
      <c r="H75" s="21"/>
      <c r="I75" s="22"/>
      <c r="J75" s="21"/>
      <c r="K75" s="22"/>
      <c r="L75" s="21"/>
      <c r="M75" s="22"/>
      <c r="N75" s="21"/>
      <c r="O75" s="22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1"/>
      <c r="B76" s="21"/>
      <c r="C76" s="21"/>
      <c r="D76" s="21"/>
      <c r="E76" s="22"/>
      <c r="F76" s="21"/>
      <c r="G76" s="22"/>
      <c r="H76" s="21"/>
      <c r="I76" s="22"/>
      <c r="J76" s="21"/>
      <c r="K76" s="22"/>
      <c r="L76" s="21"/>
      <c r="M76" s="22"/>
      <c r="N76" s="21"/>
      <c r="O76" s="22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1"/>
      <c r="B77" s="21"/>
      <c r="C77" s="21"/>
      <c r="D77" s="21"/>
      <c r="E77" s="22"/>
      <c r="F77" s="21"/>
      <c r="G77" s="22"/>
      <c r="H77" s="21"/>
      <c r="I77" s="22"/>
      <c r="J77" s="21"/>
      <c r="K77" s="22"/>
      <c r="L77" s="21"/>
      <c r="M77" s="22"/>
      <c r="N77" s="21"/>
      <c r="O77" s="22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1"/>
      <c r="B78" s="21"/>
      <c r="C78" s="21"/>
      <c r="D78" s="21"/>
      <c r="E78" s="22"/>
      <c r="F78" s="21"/>
      <c r="G78" s="22"/>
      <c r="H78" s="21"/>
      <c r="I78" s="22"/>
      <c r="J78" s="21"/>
      <c r="K78" s="22"/>
      <c r="L78" s="21"/>
      <c r="M78" s="22"/>
      <c r="N78" s="21"/>
      <c r="O78" s="22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1"/>
      <c r="B79" s="21"/>
      <c r="C79" s="21"/>
      <c r="D79" s="21"/>
      <c r="E79" s="22"/>
      <c r="F79" s="21"/>
      <c r="G79" s="22"/>
      <c r="H79" s="21"/>
      <c r="I79" s="22"/>
      <c r="J79" s="21"/>
      <c r="K79" s="22"/>
      <c r="L79" s="21"/>
      <c r="M79" s="22"/>
      <c r="N79" s="21"/>
      <c r="O79" s="22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1"/>
      <c r="B80" s="21"/>
      <c r="C80" s="21"/>
      <c r="D80" s="21"/>
      <c r="E80" s="22"/>
      <c r="F80" s="21"/>
      <c r="G80" s="22"/>
      <c r="H80" s="21"/>
      <c r="I80" s="22"/>
      <c r="J80" s="21"/>
      <c r="K80" s="22"/>
      <c r="L80" s="21"/>
      <c r="M80" s="22"/>
      <c r="N80" s="21"/>
      <c r="O80" s="22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1"/>
      <c r="B81" s="21"/>
      <c r="C81" s="21"/>
      <c r="D81" s="21"/>
      <c r="E81" s="22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1"/>
      <c r="B82" s="21"/>
      <c r="C82" s="21"/>
      <c r="D82" s="21"/>
      <c r="E82" s="22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1"/>
      <c r="B83" s="21"/>
      <c r="C83" s="21"/>
      <c r="D83" s="21"/>
      <c r="E83" s="22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1"/>
      <c r="B84" s="21"/>
      <c r="C84" s="21"/>
      <c r="D84" s="21"/>
      <c r="E84" s="22"/>
      <c r="F84" s="21"/>
      <c r="G84" s="22"/>
      <c r="H84" s="21"/>
      <c r="I84" s="22"/>
      <c r="J84" s="21"/>
      <c r="K84" s="22"/>
      <c r="L84" s="21"/>
      <c r="M84" s="22"/>
      <c r="N84" s="21"/>
      <c r="O84" s="22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1"/>
      <c r="B85" s="21"/>
      <c r="C85" s="21"/>
      <c r="D85" s="21"/>
      <c r="E85" s="22"/>
      <c r="F85" s="21"/>
      <c r="G85" s="22"/>
      <c r="H85" s="21"/>
      <c r="I85" s="22"/>
      <c r="J85" s="21"/>
      <c r="K85" s="22"/>
      <c r="L85" s="21"/>
      <c r="M85" s="22"/>
      <c r="N85" s="21"/>
      <c r="O85" s="22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1"/>
      <c r="B86" s="21"/>
      <c r="C86" s="21"/>
      <c r="D86" s="21"/>
      <c r="E86" s="22"/>
      <c r="F86" s="21"/>
      <c r="G86" s="22"/>
      <c r="H86" s="21"/>
      <c r="I86" s="22"/>
      <c r="J86" s="21"/>
      <c r="K86" s="22"/>
      <c r="L86" s="21"/>
      <c r="M86" s="22"/>
      <c r="N86" s="21"/>
      <c r="O86" s="22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1"/>
      <c r="B87" s="21"/>
      <c r="C87" s="21"/>
      <c r="D87" s="21"/>
      <c r="E87" s="22"/>
      <c r="F87" s="21"/>
      <c r="G87" s="22"/>
      <c r="H87" s="21"/>
      <c r="I87" s="22"/>
      <c r="J87" s="21"/>
      <c r="K87" s="22"/>
      <c r="L87" s="21"/>
      <c r="M87" s="22"/>
      <c r="N87" s="21"/>
      <c r="O87" s="22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1"/>
      <c r="B88" s="21"/>
      <c r="C88" s="21"/>
      <c r="D88" s="21"/>
      <c r="E88" s="22"/>
      <c r="F88" s="21"/>
      <c r="G88" s="22"/>
      <c r="H88" s="21"/>
      <c r="I88" s="22"/>
      <c r="J88" s="21"/>
      <c r="K88" s="22"/>
      <c r="L88" s="21"/>
      <c r="M88" s="22"/>
      <c r="N88" s="21"/>
      <c r="O88" s="22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1"/>
      <c r="B89" s="21"/>
      <c r="C89" s="21"/>
      <c r="D89" s="21"/>
      <c r="E89" s="22"/>
      <c r="F89" s="21"/>
      <c r="G89" s="22"/>
      <c r="H89" s="21"/>
      <c r="I89" s="22"/>
      <c r="J89" s="21"/>
      <c r="K89" s="22"/>
      <c r="L89" s="21"/>
      <c r="M89" s="22"/>
      <c r="N89" s="21"/>
      <c r="O89" s="22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1"/>
      <c r="B90" s="21"/>
      <c r="C90" s="21"/>
      <c r="D90" s="21"/>
      <c r="E90" s="22"/>
      <c r="F90" s="21"/>
      <c r="G90" s="22"/>
      <c r="H90" s="21"/>
      <c r="I90" s="22"/>
      <c r="J90" s="21"/>
      <c r="K90" s="22"/>
      <c r="L90" s="21"/>
      <c r="M90" s="22"/>
      <c r="N90" s="21"/>
      <c r="O90" s="22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1"/>
      <c r="B91" s="21"/>
      <c r="C91" s="21"/>
      <c r="D91" s="21"/>
      <c r="E91" s="22"/>
      <c r="F91" s="21"/>
      <c r="G91" s="22"/>
      <c r="H91" s="21"/>
      <c r="I91" s="22"/>
      <c r="J91" s="21"/>
      <c r="K91" s="22"/>
      <c r="L91" s="21"/>
      <c r="M91" s="22"/>
      <c r="N91" s="21"/>
      <c r="O91" s="22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1"/>
      <c r="B92" s="21"/>
      <c r="C92" s="21"/>
      <c r="D92" s="21"/>
      <c r="E92" s="22"/>
      <c r="F92" s="21"/>
      <c r="G92" s="22"/>
      <c r="H92" s="21"/>
      <c r="I92" s="22"/>
      <c r="J92" s="21"/>
      <c r="K92" s="22"/>
      <c r="L92" s="21"/>
      <c r="M92" s="22"/>
      <c r="N92" s="21"/>
      <c r="O92" s="22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1"/>
      <c r="B93" s="21"/>
      <c r="C93" s="21"/>
      <c r="D93" s="21"/>
      <c r="E93" s="22"/>
      <c r="F93" s="21"/>
      <c r="G93" s="22"/>
      <c r="H93" s="21"/>
      <c r="I93" s="22"/>
      <c r="J93" s="21"/>
      <c r="K93" s="22"/>
      <c r="L93" s="21"/>
      <c r="M93" s="22"/>
      <c r="N93" s="21"/>
      <c r="O93" s="22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1"/>
      <c r="B94" s="21"/>
      <c r="C94" s="21"/>
      <c r="D94" s="21"/>
      <c r="E94" s="22"/>
      <c r="F94" s="21"/>
      <c r="G94" s="22"/>
      <c r="H94" s="21"/>
      <c r="I94" s="22"/>
      <c r="J94" s="21"/>
      <c r="K94" s="22"/>
      <c r="L94" s="21"/>
      <c r="M94" s="22"/>
      <c r="N94" s="21"/>
      <c r="O94" s="22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1"/>
      <c r="B95" s="21"/>
      <c r="C95" s="21"/>
      <c r="D95" s="21"/>
      <c r="E95" s="22"/>
      <c r="F95" s="21"/>
      <c r="G95" s="22"/>
      <c r="H95" s="21"/>
      <c r="I95" s="22"/>
      <c r="J95" s="21"/>
      <c r="K95" s="22"/>
      <c r="L95" s="21"/>
      <c r="M95" s="22"/>
      <c r="N95" s="21"/>
      <c r="O95" s="22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1"/>
      <c r="B96" s="21"/>
      <c r="C96" s="21"/>
      <c r="D96" s="21"/>
      <c r="E96" s="22"/>
      <c r="F96" s="21"/>
      <c r="G96" s="22"/>
      <c r="H96" s="21"/>
      <c r="I96" s="22"/>
      <c r="J96" s="21"/>
      <c r="K96" s="22"/>
      <c r="L96" s="21"/>
      <c r="M96" s="22"/>
      <c r="N96" s="21"/>
      <c r="O96" s="22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1"/>
      <c r="B97" s="21"/>
      <c r="C97" s="21"/>
      <c r="D97" s="21"/>
      <c r="E97" s="22"/>
      <c r="F97" s="21"/>
      <c r="G97" s="22"/>
      <c r="H97" s="21"/>
      <c r="I97" s="22"/>
      <c r="J97" s="21"/>
      <c r="K97" s="22"/>
      <c r="L97" s="21"/>
      <c r="M97" s="22"/>
      <c r="N97" s="21"/>
      <c r="O97" s="22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1"/>
      <c r="B98" s="21"/>
      <c r="C98" s="21"/>
      <c r="D98" s="21"/>
      <c r="E98" s="22"/>
      <c r="F98" s="21"/>
      <c r="G98" s="22"/>
      <c r="H98" s="21"/>
      <c r="I98" s="22"/>
      <c r="J98" s="21"/>
      <c r="K98" s="22"/>
      <c r="L98" s="21"/>
      <c r="M98" s="22"/>
      <c r="N98" s="21"/>
      <c r="O98" s="22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1"/>
      <c r="B99" s="21"/>
      <c r="C99" s="21"/>
      <c r="D99" s="21"/>
      <c r="E99" s="22"/>
      <c r="F99" s="21"/>
      <c r="G99" s="22"/>
      <c r="H99" s="21"/>
      <c r="I99" s="22"/>
      <c r="J99" s="21"/>
      <c r="K99" s="22"/>
      <c r="L99" s="21"/>
      <c r="M99" s="22"/>
      <c r="N99" s="21"/>
      <c r="O99" s="22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1"/>
      <c r="B100" s="21"/>
      <c r="C100" s="21"/>
      <c r="D100" s="21"/>
      <c r="E100" s="22"/>
      <c r="F100" s="21"/>
      <c r="G100" s="22"/>
      <c r="H100" s="21"/>
      <c r="I100" s="22"/>
      <c r="J100" s="21"/>
      <c r="K100" s="22"/>
      <c r="L100" s="21"/>
      <c r="M100" s="22"/>
      <c r="N100" s="21"/>
      <c r="O100" s="22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1"/>
      <c r="B101" s="21"/>
      <c r="C101" s="21"/>
      <c r="D101" s="21"/>
      <c r="E101" s="22"/>
      <c r="F101" s="21"/>
      <c r="G101" s="22"/>
      <c r="H101" s="21"/>
      <c r="I101" s="22"/>
      <c r="J101" s="21"/>
      <c r="K101" s="22"/>
      <c r="L101" s="21"/>
      <c r="M101" s="22"/>
      <c r="N101" s="21"/>
      <c r="O101" s="22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1"/>
      <c r="B102" s="21"/>
      <c r="C102" s="21"/>
      <c r="D102" s="21"/>
      <c r="E102" s="22"/>
      <c r="F102" s="21"/>
      <c r="G102" s="22"/>
      <c r="H102" s="21"/>
      <c r="I102" s="22"/>
      <c r="J102" s="21"/>
      <c r="K102" s="22"/>
      <c r="L102" s="21"/>
      <c r="M102" s="22"/>
      <c r="N102" s="21"/>
      <c r="O102" s="22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1"/>
      <c r="B103" s="21"/>
      <c r="C103" s="21"/>
      <c r="D103" s="21"/>
      <c r="E103" s="22"/>
      <c r="F103" s="21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1"/>
      <c r="B104" s="21"/>
      <c r="C104" s="21"/>
      <c r="D104" s="21"/>
      <c r="E104" s="22"/>
      <c r="F104" s="21"/>
      <c r="G104" s="22"/>
      <c r="H104" s="21"/>
      <c r="I104" s="22"/>
      <c r="J104" s="21"/>
      <c r="K104" s="22"/>
      <c r="L104" s="21"/>
      <c r="M104" s="22"/>
      <c r="N104" s="21"/>
      <c r="O104" s="22"/>
      <c r="P104" s="21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1"/>
      <c r="B105" s="21"/>
      <c r="C105" s="21"/>
      <c r="D105" s="21"/>
      <c r="E105" s="22"/>
      <c r="F105" s="21"/>
      <c r="G105" s="22"/>
      <c r="H105" s="21"/>
      <c r="I105" s="22"/>
      <c r="J105" s="21"/>
      <c r="K105" s="22"/>
      <c r="L105" s="21"/>
      <c r="M105" s="22"/>
      <c r="N105" s="21"/>
      <c r="O105" s="22"/>
      <c r="P105" s="21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1"/>
      <c r="B106" s="21"/>
      <c r="C106" s="21"/>
      <c r="D106" s="21"/>
      <c r="E106" s="22"/>
      <c r="F106" s="21"/>
      <c r="G106" s="22"/>
      <c r="H106" s="21"/>
      <c r="I106" s="22"/>
      <c r="J106" s="21"/>
      <c r="K106" s="22"/>
      <c r="L106" s="21"/>
      <c r="M106" s="22"/>
      <c r="N106" s="21"/>
      <c r="O106" s="22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1"/>
      <c r="B107" s="21"/>
      <c r="C107" s="21"/>
      <c r="D107" s="21"/>
      <c r="E107" s="22"/>
      <c r="F107" s="21"/>
      <c r="G107" s="22"/>
      <c r="H107" s="21"/>
      <c r="I107" s="22"/>
      <c r="J107" s="21"/>
      <c r="K107" s="22"/>
      <c r="L107" s="21"/>
      <c r="M107" s="22"/>
      <c r="N107" s="21"/>
      <c r="O107" s="22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1"/>
      <c r="B108" s="21"/>
      <c r="C108" s="21"/>
      <c r="D108" s="21"/>
      <c r="E108" s="22"/>
      <c r="F108" s="21"/>
      <c r="G108" s="22"/>
      <c r="H108" s="21"/>
      <c r="I108" s="22"/>
      <c r="J108" s="21"/>
      <c r="K108" s="22"/>
      <c r="L108" s="21"/>
      <c r="M108" s="22"/>
      <c r="N108" s="21"/>
      <c r="O108" s="22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1"/>
      <c r="B109" s="21"/>
      <c r="C109" s="21"/>
      <c r="D109" s="21"/>
      <c r="E109" s="22"/>
      <c r="F109" s="21"/>
      <c r="G109" s="22"/>
      <c r="H109" s="21"/>
      <c r="I109" s="22"/>
      <c r="J109" s="21"/>
      <c r="K109" s="22"/>
      <c r="L109" s="21"/>
      <c r="M109" s="22"/>
      <c r="N109" s="21"/>
      <c r="O109" s="22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1"/>
      <c r="B110" s="21"/>
      <c r="C110" s="21"/>
      <c r="D110" s="21"/>
      <c r="E110" s="22"/>
      <c r="F110" s="21"/>
      <c r="G110" s="22"/>
      <c r="H110" s="21"/>
      <c r="I110" s="22"/>
      <c r="J110" s="21"/>
      <c r="K110" s="22"/>
      <c r="L110" s="21"/>
      <c r="M110" s="22"/>
      <c r="N110" s="21"/>
      <c r="O110" s="22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1"/>
      <c r="B111" s="21"/>
      <c r="C111" s="21"/>
      <c r="D111" s="21"/>
      <c r="E111" s="22"/>
      <c r="F111" s="21"/>
      <c r="G111" s="22"/>
      <c r="H111" s="21"/>
      <c r="I111" s="22"/>
      <c r="J111" s="21"/>
      <c r="K111" s="22"/>
      <c r="L111" s="21"/>
      <c r="M111" s="22"/>
      <c r="N111" s="21"/>
      <c r="O111" s="22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1"/>
      <c r="B112" s="21"/>
      <c r="C112" s="21"/>
      <c r="D112" s="21"/>
      <c r="E112" s="22"/>
      <c r="F112" s="21"/>
      <c r="G112" s="22"/>
      <c r="H112" s="21"/>
      <c r="I112" s="22"/>
      <c r="J112" s="21"/>
      <c r="K112" s="22"/>
      <c r="L112" s="21"/>
      <c r="M112" s="22"/>
      <c r="N112" s="21"/>
      <c r="O112" s="22"/>
      <c r="P112" s="21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1"/>
      <c r="B113" s="21"/>
      <c r="C113" s="21"/>
      <c r="D113" s="21"/>
      <c r="E113" s="22"/>
      <c r="F113" s="21"/>
      <c r="G113" s="22"/>
      <c r="H113" s="21"/>
      <c r="I113" s="22"/>
      <c r="J113" s="21"/>
      <c r="K113" s="22"/>
      <c r="L113" s="21"/>
      <c r="M113" s="22"/>
      <c r="N113" s="21"/>
      <c r="O113" s="22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1"/>
      <c r="B114" s="21"/>
      <c r="C114" s="21"/>
      <c r="D114" s="21"/>
      <c r="E114" s="22"/>
      <c r="F114" s="21"/>
      <c r="G114" s="22"/>
      <c r="H114" s="21"/>
      <c r="I114" s="22"/>
      <c r="J114" s="21"/>
      <c r="K114" s="22"/>
      <c r="L114" s="21"/>
      <c r="M114" s="22"/>
      <c r="N114" s="21"/>
      <c r="O114" s="22"/>
      <c r="P114" s="21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1"/>
      <c r="B115" s="21"/>
      <c r="C115" s="21"/>
      <c r="D115" s="21"/>
      <c r="E115" s="22"/>
      <c r="F115" s="21"/>
      <c r="G115" s="22"/>
      <c r="H115" s="21"/>
      <c r="I115" s="22"/>
      <c r="J115" s="21"/>
      <c r="K115" s="22"/>
      <c r="L115" s="21"/>
      <c r="M115" s="22"/>
      <c r="N115" s="21"/>
      <c r="O115" s="22"/>
      <c r="P115" s="21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1"/>
      <c r="B116" s="21"/>
      <c r="C116" s="21"/>
      <c r="D116" s="21"/>
      <c r="E116" s="22"/>
      <c r="F116" s="21"/>
      <c r="G116" s="22"/>
      <c r="H116" s="21"/>
      <c r="I116" s="22"/>
      <c r="J116" s="21"/>
      <c r="K116" s="22"/>
      <c r="L116" s="21"/>
      <c r="M116" s="22"/>
      <c r="N116" s="21"/>
      <c r="O116" s="22"/>
      <c r="P116" s="21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1"/>
      <c r="B117" s="21"/>
      <c r="C117" s="21"/>
      <c r="D117" s="21"/>
      <c r="E117" s="22"/>
      <c r="F117" s="21"/>
      <c r="G117" s="22"/>
      <c r="H117" s="21"/>
      <c r="I117" s="22"/>
      <c r="J117" s="21"/>
      <c r="K117" s="22"/>
      <c r="L117" s="21"/>
      <c r="M117" s="22"/>
      <c r="N117" s="21"/>
      <c r="O117" s="22"/>
      <c r="P117" s="21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1"/>
      <c r="B118" s="21"/>
      <c r="C118" s="21"/>
      <c r="D118" s="21"/>
      <c r="E118" s="22"/>
      <c r="F118" s="21"/>
      <c r="G118" s="22"/>
      <c r="H118" s="21"/>
      <c r="I118" s="22"/>
      <c r="J118" s="21"/>
      <c r="K118" s="22"/>
      <c r="L118" s="21"/>
      <c r="M118" s="22"/>
      <c r="N118" s="21"/>
      <c r="O118" s="22"/>
      <c r="P118" s="21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1"/>
      <c r="B119" s="21"/>
      <c r="C119" s="21"/>
      <c r="D119" s="21"/>
      <c r="E119" s="22"/>
      <c r="F119" s="21"/>
      <c r="G119" s="22"/>
      <c r="H119" s="21"/>
      <c r="I119" s="22"/>
      <c r="J119" s="21"/>
      <c r="K119" s="22"/>
      <c r="L119" s="21"/>
      <c r="M119" s="22"/>
      <c r="N119" s="21"/>
      <c r="O119" s="22"/>
      <c r="P119" s="21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1"/>
      <c r="B120" s="21"/>
      <c r="C120" s="21"/>
      <c r="D120" s="21"/>
      <c r="E120" s="22"/>
      <c r="F120" s="21"/>
      <c r="G120" s="22"/>
      <c r="H120" s="21"/>
      <c r="I120" s="22"/>
      <c r="J120" s="21"/>
      <c r="K120" s="22"/>
      <c r="L120" s="21"/>
      <c r="M120" s="22"/>
      <c r="N120" s="21"/>
      <c r="O120" s="22"/>
      <c r="P120" s="21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1"/>
      <c r="B121" s="21"/>
      <c r="C121" s="21"/>
      <c r="D121" s="21"/>
      <c r="E121" s="22"/>
      <c r="F121" s="21"/>
      <c r="G121" s="22"/>
      <c r="H121" s="21"/>
      <c r="I121" s="22"/>
      <c r="J121" s="21"/>
      <c r="K121" s="22"/>
      <c r="L121" s="21"/>
      <c r="M121" s="22"/>
      <c r="N121" s="21"/>
      <c r="O121" s="22"/>
      <c r="P121" s="21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1"/>
      <c r="B122" s="21"/>
      <c r="C122" s="21"/>
      <c r="D122" s="21"/>
      <c r="E122" s="22"/>
      <c r="F122" s="21"/>
      <c r="G122" s="22"/>
      <c r="H122" s="21"/>
      <c r="I122" s="22"/>
      <c r="J122" s="21"/>
      <c r="K122" s="22"/>
      <c r="L122" s="21"/>
      <c r="M122" s="22"/>
      <c r="N122" s="21"/>
      <c r="O122" s="22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1"/>
      <c r="B123" s="21"/>
      <c r="C123" s="21"/>
      <c r="D123" s="21"/>
      <c r="E123" s="22"/>
      <c r="F123" s="21"/>
      <c r="G123" s="22"/>
      <c r="H123" s="21"/>
      <c r="I123" s="22"/>
      <c r="J123" s="21"/>
      <c r="K123" s="22"/>
      <c r="L123" s="21"/>
      <c r="M123" s="22"/>
      <c r="N123" s="21"/>
      <c r="O123" s="22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1"/>
      <c r="B124" s="21"/>
      <c r="C124" s="21"/>
      <c r="D124" s="21"/>
      <c r="E124" s="22"/>
      <c r="F124" s="21"/>
      <c r="G124" s="22"/>
      <c r="H124" s="21"/>
      <c r="I124" s="22"/>
      <c r="J124" s="21"/>
      <c r="K124" s="22"/>
      <c r="L124" s="21"/>
      <c r="M124" s="22"/>
      <c r="N124" s="21"/>
      <c r="O124" s="22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1"/>
      <c r="B125" s="21"/>
      <c r="C125" s="21"/>
      <c r="D125" s="21"/>
      <c r="E125" s="22"/>
      <c r="F125" s="21"/>
      <c r="G125" s="22"/>
      <c r="H125" s="21"/>
      <c r="I125" s="22"/>
      <c r="J125" s="21"/>
      <c r="K125" s="22"/>
      <c r="L125" s="21"/>
      <c r="M125" s="22"/>
      <c r="N125" s="21"/>
      <c r="O125" s="22"/>
      <c r="P125" s="21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1"/>
      <c r="B126" s="21"/>
      <c r="C126" s="21"/>
      <c r="D126" s="21"/>
      <c r="E126" s="22"/>
      <c r="F126" s="21"/>
      <c r="G126" s="22"/>
      <c r="H126" s="21"/>
      <c r="I126" s="22"/>
      <c r="J126" s="21"/>
      <c r="K126" s="22"/>
      <c r="L126" s="21"/>
      <c r="M126" s="22"/>
      <c r="N126" s="21"/>
      <c r="O126" s="22"/>
      <c r="P126" s="21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1"/>
      <c r="B127" s="21"/>
      <c r="C127" s="21"/>
      <c r="D127" s="21"/>
      <c r="E127" s="22"/>
      <c r="F127" s="21"/>
      <c r="G127" s="22"/>
      <c r="H127" s="21"/>
      <c r="I127" s="22"/>
      <c r="J127" s="21"/>
      <c r="K127" s="22"/>
      <c r="L127" s="21"/>
      <c r="M127" s="22"/>
      <c r="N127" s="21"/>
      <c r="O127" s="22"/>
      <c r="P127" s="21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1"/>
      <c r="B128" s="21"/>
      <c r="C128" s="21"/>
      <c r="D128" s="21"/>
      <c r="E128" s="22"/>
      <c r="F128" s="21"/>
      <c r="G128" s="22"/>
      <c r="H128" s="21"/>
      <c r="I128" s="22"/>
      <c r="J128" s="21"/>
      <c r="K128" s="22"/>
      <c r="L128" s="21"/>
      <c r="M128" s="22"/>
      <c r="N128" s="21"/>
      <c r="O128" s="22"/>
      <c r="P128" s="21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1"/>
      <c r="B129" s="21"/>
      <c r="C129" s="21"/>
      <c r="D129" s="21"/>
      <c r="E129" s="22"/>
      <c r="F129" s="21"/>
      <c r="G129" s="22"/>
      <c r="H129" s="21"/>
      <c r="I129" s="22"/>
      <c r="J129" s="21"/>
      <c r="K129" s="22"/>
      <c r="L129" s="21"/>
      <c r="M129" s="22"/>
      <c r="N129" s="21"/>
      <c r="O129" s="22"/>
      <c r="P129" s="21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1"/>
      <c r="B130" s="21"/>
      <c r="C130" s="21"/>
      <c r="D130" s="21"/>
      <c r="E130" s="22"/>
      <c r="F130" s="21"/>
      <c r="G130" s="22"/>
      <c r="H130" s="21"/>
      <c r="I130" s="22"/>
      <c r="J130" s="21"/>
      <c r="K130" s="22"/>
      <c r="L130" s="21"/>
      <c r="M130" s="22"/>
      <c r="N130" s="21"/>
      <c r="O130" s="22"/>
      <c r="P130" s="21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1"/>
      <c r="B131" s="21"/>
      <c r="C131" s="21"/>
      <c r="D131" s="21"/>
      <c r="E131" s="22"/>
      <c r="F131" s="21"/>
      <c r="G131" s="22"/>
      <c r="H131" s="21"/>
      <c r="I131" s="22"/>
      <c r="J131" s="21"/>
      <c r="K131" s="22"/>
      <c r="L131" s="21"/>
      <c r="M131" s="22"/>
      <c r="N131" s="21"/>
      <c r="O131" s="22"/>
      <c r="P131" s="21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1"/>
      <c r="B132" s="21"/>
      <c r="C132" s="21"/>
      <c r="D132" s="21"/>
      <c r="E132" s="22"/>
      <c r="F132" s="21"/>
      <c r="G132" s="22"/>
      <c r="H132" s="21"/>
      <c r="I132" s="22"/>
      <c r="J132" s="21"/>
      <c r="K132" s="22"/>
      <c r="L132" s="21"/>
      <c r="M132" s="22"/>
      <c r="N132" s="21"/>
      <c r="O132" s="22"/>
      <c r="P132" s="21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1"/>
      <c r="B133" s="21"/>
      <c r="C133" s="21"/>
      <c r="D133" s="21"/>
      <c r="E133" s="22"/>
      <c r="F133" s="21"/>
      <c r="G133" s="22"/>
      <c r="H133" s="21"/>
      <c r="I133" s="22"/>
      <c r="J133" s="21"/>
      <c r="K133" s="22"/>
      <c r="L133" s="21"/>
      <c r="M133" s="22"/>
      <c r="N133" s="21"/>
      <c r="O133" s="22"/>
      <c r="P133" s="21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1"/>
      <c r="B134" s="21"/>
      <c r="C134" s="21"/>
      <c r="D134" s="21"/>
      <c r="E134" s="22"/>
      <c r="F134" s="21"/>
      <c r="G134" s="22"/>
      <c r="H134" s="21"/>
      <c r="I134" s="22"/>
      <c r="J134" s="21"/>
      <c r="K134" s="22"/>
      <c r="L134" s="21"/>
      <c r="M134" s="22"/>
      <c r="N134" s="21"/>
      <c r="O134" s="22"/>
      <c r="P134" s="21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1"/>
      <c r="B135" s="21"/>
      <c r="C135" s="21"/>
      <c r="D135" s="21"/>
      <c r="E135" s="22"/>
      <c r="F135" s="21"/>
      <c r="G135" s="22"/>
      <c r="H135" s="21"/>
      <c r="I135" s="22"/>
      <c r="J135" s="21"/>
      <c r="K135" s="22"/>
      <c r="L135" s="21"/>
      <c r="M135" s="22"/>
      <c r="N135" s="21"/>
      <c r="O135" s="22"/>
      <c r="P135" s="21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1"/>
      <c r="B136" s="21"/>
      <c r="C136" s="21"/>
      <c r="D136" s="21"/>
      <c r="E136" s="22"/>
      <c r="F136" s="21"/>
      <c r="G136" s="22"/>
      <c r="H136" s="21"/>
      <c r="I136" s="22"/>
      <c r="J136" s="21"/>
      <c r="K136" s="22"/>
      <c r="L136" s="21"/>
      <c r="M136" s="22"/>
      <c r="N136" s="21"/>
      <c r="O136" s="22"/>
      <c r="P136" s="21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1"/>
      <c r="B137" s="21"/>
      <c r="C137" s="21"/>
      <c r="D137" s="21"/>
      <c r="E137" s="22"/>
      <c r="F137" s="21"/>
      <c r="G137" s="22"/>
      <c r="H137" s="21"/>
      <c r="I137" s="22"/>
      <c r="J137" s="21"/>
      <c r="K137" s="22"/>
      <c r="L137" s="21"/>
      <c r="M137" s="22"/>
      <c r="N137" s="21"/>
      <c r="O137" s="22"/>
      <c r="P137" s="21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1"/>
      <c r="B138" s="21"/>
      <c r="C138" s="21"/>
      <c r="D138" s="21"/>
      <c r="E138" s="22"/>
      <c r="F138" s="21"/>
      <c r="G138" s="22"/>
      <c r="H138" s="21"/>
      <c r="I138" s="22"/>
      <c r="J138" s="21"/>
      <c r="K138" s="22"/>
      <c r="L138" s="21"/>
      <c r="M138" s="22"/>
      <c r="N138" s="21"/>
      <c r="O138" s="22"/>
      <c r="P138" s="21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1"/>
      <c r="B139" s="21"/>
      <c r="C139" s="21"/>
      <c r="D139" s="21"/>
      <c r="E139" s="22"/>
      <c r="F139" s="21"/>
      <c r="G139" s="22"/>
      <c r="H139" s="21"/>
      <c r="I139" s="22"/>
      <c r="J139" s="21"/>
      <c r="K139" s="22"/>
      <c r="L139" s="21"/>
      <c r="M139" s="22"/>
      <c r="N139" s="21"/>
      <c r="O139" s="22"/>
      <c r="P139" s="21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1"/>
      <c r="B140" s="21"/>
      <c r="C140" s="21"/>
      <c r="D140" s="21"/>
      <c r="E140" s="22"/>
      <c r="F140" s="21"/>
      <c r="G140" s="22"/>
      <c r="H140" s="21"/>
      <c r="I140" s="22"/>
      <c r="J140" s="21"/>
      <c r="K140" s="22"/>
      <c r="L140" s="21"/>
      <c r="M140" s="22"/>
      <c r="N140" s="21"/>
      <c r="O140" s="22"/>
      <c r="P140" s="21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1"/>
      <c r="B141" s="21"/>
      <c r="C141" s="21"/>
      <c r="D141" s="21"/>
      <c r="E141" s="22"/>
      <c r="F141" s="21"/>
      <c r="G141" s="22"/>
      <c r="H141" s="21"/>
      <c r="I141" s="22"/>
      <c r="J141" s="21"/>
      <c r="K141" s="22"/>
      <c r="L141" s="21"/>
      <c r="M141" s="22"/>
      <c r="N141" s="21"/>
      <c r="O141" s="22"/>
      <c r="P141" s="21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1"/>
      <c r="B142" s="21"/>
      <c r="C142" s="21"/>
      <c r="D142" s="21"/>
      <c r="E142" s="22"/>
      <c r="F142" s="21"/>
      <c r="G142" s="22"/>
      <c r="H142" s="21"/>
      <c r="I142" s="22"/>
      <c r="J142" s="21"/>
      <c r="K142" s="22"/>
      <c r="L142" s="21"/>
      <c r="M142" s="22"/>
      <c r="N142" s="21"/>
      <c r="O142" s="22"/>
      <c r="P142" s="21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1"/>
      <c r="B143" s="21"/>
      <c r="C143" s="21"/>
      <c r="D143" s="21"/>
      <c r="E143" s="22"/>
      <c r="F143" s="21"/>
      <c r="G143" s="22"/>
      <c r="H143" s="21"/>
      <c r="I143" s="22"/>
      <c r="J143" s="21"/>
      <c r="K143" s="22"/>
      <c r="L143" s="21"/>
      <c r="M143" s="22"/>
      <c r="N143" s="21"/>
      <c r="O143" s="22"/>
      <c r="P143" s="21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1"/>
      <c r="B144" s="21"/>
      <c r="C144" s="21"/>
      <c r="D144" s="21"/>
      <c r="E144" s="22"/>
      <c r="F144" s="21"/>
      <c r="G144" s="22"/>
      <c r="H144" s="21"/>
      <c r="I144" s="22"/>
      <c r="J144" s="21"/>
      <c r="K144" s="22"/>
      <c r="L144" s="21"/>
      <c r="M144" s="22"/>
      <c r="N144" s="21"/>
      <c r="O144" s="22"/>
      <c r="P144" s="21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1"/>
      <c r="B145" s="21"/>
      <c r="C145" s="21"/>
      <c r="D145" s="21"/>
      <c r="E145" s="22"/>
      <c r="F145" s="21"/>
      <c r="G145" s="22"/>
      <c r="H145" s="21"/>
      <c r="I145" s="22"/>
      <c r="J145" s="21"/>
      <c r="K145" s="22"/>
      <c r="L145" s="21"/>
      <c r="M145" s="22"/>
      <c r="N145" s="21"/>
      <c r="O145" s="22"/>
      <c r="P145" s="21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1"/>
      <c r="B146" s="21"/>
      <c r="C146" s="21"/>
      <c r="D146" s="21"/>
      <c r="E146" s="22"/>
      <c r="F146" s="21"/>
      <c r="G146" s="22"/>
      <c r="H146" s="21"/>
      <c r="I146" s="22"/>
      <c r="J146" s="21"/>
      <c r="K146" s="22"/>
      <c r="L146" s="21"/>
      <c r="M146" s="22"/>
      <c r="N146" s="21"/>
      <c r="O146" s="22"/>
      <c r="P146" s="21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1"/>
      <c r="B147" s="21"/>
      <c r="C147" s="21"/>
      <c r="D147" s="21"/>
      <c r="E147" s="22"/>
      <c r="F147" s="21"/>
      <c r="G147" s="22"/>
      <c r="H147" s="21"/>
      <c r="I147" s="22"/>
      <c r="J147" s="21"/>
      <c r="K147" s="22"/>
      <c r="L147" s="21"/>
      <c r="M147" s="22"/>
      <c r="N147" s="21"/>
      <c r="O147" s="22"/>
      <c r="P147" s="21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1"/>
      <c r="B148" s="21"/>
      <c r="C148" s="21"/>
      <c r="D148" s="21"/>
      <c r="E148" s="22"/>
      <c r="F148" s="21"/>
      <c r="G148" s="22"/>
      <c r="H148" s="21"/>
      <c r="I148" s="22"/>
      <c r="J148" s="21"/>
      <c r="K148" s="22"/>
      <c r="L148" s="21"/>
      <c r="M148" s="22"/>
      <c r="N148" s="21"/>
      <c r="O148" s="22"/>
      <c r="P148" s="21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1"/>
      <c r="B149" s="21"/>
      <c r="C149" s="21"/>
      <c r="D149" s="21"/>
      <c r="E149" s="22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1"/>
      <c r="B150" s="21"/>
      <c r="C150" s="21"/>
      <c r="D150" s="21"/>
      <c r="E150" s="22"/>
      <c r="F150" s="21"/>
      <c r="G150" s="22"/>
      <c r="H150" s="21"/>
      <c r="I150" s="22"/>
      <c r="J150" s="21"/>
      <c r="K150" s="22"/>
      <c r="L150" s="21"/>
      <c r="M150" s="22"/>
      <c r="N150" s="21"/>
      <c r="O150" s="22"/>
      <c r="P150" s="21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1"/>
      <c r="B151" s="21"/>
      <c r="C151" s="21"/>
      <c r="D151" s="21"/>
      <c r="E151" s="22"/>
      <c r="F151" s="21"/>
      <c r="G151" s="22"/>
      <c r="H151" s="21"/>
      <c r="I151" s="22"/>
      <c r="J151" s="21"/>
      <c r="K151" s="22"/>
      <c r="L151" s="21"/>
      <c r="M151" s="22"/>
      <c r="N151" s="21"/>
      <c r="O151" s="22"/>
      <c r="P151" s="21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1"/>
      <c r="B152" s="21"/>
      <c r="C152" s="21"/>
      <c r="D152" s="21"/>
      <c r="E152" s="22"/>
      <c r="F152" s="21"/>
      <c r="G152" s="22"/>
      <c r="H152" s="21"/>
      <c r="I152" s="22"/>
      <c r="J152" s="21"/>
      <c r="K152" s="22"/>
      <c r="L152" s="21"/>
      <c r="M152" s="22"/>
      <c r="N152" s="21"/>
      <c r="O152" s="22"/>
      <c r="P152" s="21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1"/>
      <c r="B153" s="21"/>
      <c r="C153" s="21"/>
      <c r="D153" s="21"/>
      <c r="E153" s="22"/>
      <c r="F153" s="21"/>
      <c r="G153" s="22"/>
      <c r="H153" s="21"/>
      <c r="I153" s="22"/>
      <c r="J153" s="21"/>
      <c r="K153" s="22"/>
      <c r="L153" s="21"/>
      <c r="M153" s="22"/>
      <c r="N153" s="21"/>
      <c r="O153" s="22"/>
      <c r="P153" s="21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1"/>
      <c r="B154" s="21"/>
      <c r="C154" s="21"/>
      <c r="D154" s="21"/>
      <c r="E154" s="22"/>
      <c r="F154" s="21"/>
      <c r="G154" s="22"/>
      <c r="H154" s="21"/>
      <c r="I154" s="22"/>
      <c r="J154" s="21"/>
      <c r="K154" s="22"/>
      <c r="L154" s="21"/>
      <c r="M154" s="22"/>
      <c r="N154" s="21"/>
      <c r="O154" s="22"/>
      <c r="P154" s="21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1"/>
      <c r="B155" s="21"/>
      <c r="C155" s="21"/>
      <c r="D155" s="21"/>
      <c r="E155" s="22"/>
      <c r="F155" s="21"/>
      <c r="G155" s="22"/>
      <c r="H155" s="21"/>
      <c r="I155" s="22"/>
      <c r="J155" s="21"/>
      <c r="K155" s="22"/>
      <c r="L155" s="21"/>
      <c r="M155" s="22"/>
      <c r="N155" s="21"/>
      <c r="O155" s="22"/>
      <c r="P155" s="21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1"/>
      <c r="B156" s="21"/>
      <c r="C156" s="21"/>
      <c r="D156" s="21"/>
      <c r="E156" s="22"/>
      <c r="F156" s="21"/>
      <c r="G156" s="22"/>
      <c r="H156" s="21"/>
      <c r="I156" s="22"/>
      <c r="J156" s="21"/>
      <c r="K156" s="22"/>
      <c r="L156" s="21"/>
      <c r="M156" s="22"/>
      <c r="N156" s="21"/>
      <c r="O156" s="22"/>
      <c r="P156" s="21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1"/>
      <c r="B157" s="21"/>
      <c r="C157" s="21"/>
      <c r="D157" s="21"/>
      <c r="E157" s="22"/>
      <c r="F157" s="21"/>
      <c r="G157" s="22"/>
      <c r="H157" s="21"/>
      <c r="I157" s="22"/>
      <c r="J157" s="21"/>
      <c r="K157" s="22"/>
      <c r="L157" s="21"/>
      <c r="M157" s="22"/>
      <c r="N157" s="21"/>
      <c r="O157" s="22"/>
      <c r="P157" s="21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1"/>
      <c r="B158" s="21"/>
      <c r="C158" s="21"/>
      <c r="D158" s="21"/>
      <c r="E158" s="22"/>
      <c r="F158" s="21"/>
      <c r="G158" s="22"/>
      <c r="H158" s="21"/>
      <c r="I158" s="22"/>
      <c r="J158" s="21"/>
      <c r="K158" s="22"/>
      <c r="L158" s="21"/>
      <c r="M158" s="22"/>
      <c r="N158" s="21"/>
      <c r="O158" s="22"/>
      <c r="P158" s="21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1"/>
      <c r="B159" s="21"/>
      <c r="C159" s="21"/>
      <c r="D159" s="21"/>
      <c r="E159" s="22"/>
      <c r="F159" s="21"/>
      <c r="G159" s="22"/>
      <c r="H159" s="21"/>
      <c r="I159" s="22"/>
      <c r="J159" s="21"/>
      <c r="K159" s="22"/>
      <c r="L159" s="21"/>
      <c r="M159" s="22"/>
      <c r="N159" s="21"/>
      <c r="O159" s="22"/>
      <c r="P159" s="21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1"/>
      <c r="B160" s="21"/>
      <c r="C160" s="21"/>
      <c r="D160" s="21"/>
      <c r="E160" s="22"/>
      <c r="F160" s="21"/>
      <c r="G160" s="22"/>
      <c r="H160" s="21"/>
      <c r="I160" s="22"/>
      <c r="J160" s="21"/>
      <c r="K160" s="22"/>
      <c r="L160" s="21"/>
      <c r="M160" s="22"/>
      <c r="N160" s="21"/>
      <c r="O160" s="22"/>
      <c r="P160" s="21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1"/>
      <c r="B161" s="21"/>
      <c r="C161" s="21"/>
      <c r="D161" s="21"/>
      <c r="E161" s="22"/>
      <c r="F161" s="21"/>
      <c r="G161" s="22"/>
      <c r="H161" s="21"/>
      <c r="I161" s="22"/>
      <c r="J161" s="21"/>
      <c r="K161" s="22"/>
      <c r="L161" s="21"/>
      <c r="M161" s="22"/>
      <c r="N161" s="21"/>
      <c r="O161" s="22"/>
      <c r="P161" s="21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1"/>
      <c r="B162" s="21"/>
      <c r="C162" s="21"/>
      <c r="D162" s="21"/>
      <c r="E162" s="22"/>
      <c r="F162" s="21"/>
      <c r="G162" s="22"/>
      <c r="H162" s="21"/>
      <c r="I162" s="22"/>
      <c r="J162" s="21"/>
      <c r="K162" s="22"/>
      <c r="L162" s="21"/>
      <c r="M162" s="22"/>
      <c r="N162" s="21"/>
      <c r="O162" s="22"/>
      <c r="P162" s="21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1"/>
      <c r="B163" s="21"/>
      <c r="C163" s="21"/>
      <c r="D163" s="21"/>
      <c r="E163" s="22"/>
      <c r="F163" s="21"/>
      <c r="G163" s="22"/>
      <c r="H163" s="21"/>
      <c r="I163" s="22"/>
      <c r="J163" s="21"/>
      <c r="K163" s="22"/>
      <c r="L163" s="21"/>
      <c r="M163" s="22"/>
      <c r="N163" s="21"/>
      <c r="O163" s="22"/>
      <c r="P163" s="21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1"/>
      <c r="B164" s="21"/>
      <c r="C164" s="21"/>
      <c r="D164" s="21"/>
      <c r="E164" s="22"/>
      <c r="F164" s="21"/>
      <c r="G164" s="22"/>
      <c r="H164" s="21"/>
      <c r="I164" s="22"/>
      <c r="J164" s="21"/>
      <c r="K164" s="22"/>
      <c r="L164" s="21"/>
      <c r="M164" s="22"/>
      <c r="N164" s="21"/>
      <c r="O164" s="22"/>
      <c r="P164" s="21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1"/>
      <c r="B165" s="21"/>
      <c r="C165" s="21"/>
      <c r="D165" s="21"/>
      <c r="E165" s="22"/>
      <c r="F165" s="21"/>
      <c r="G165" s="22"/>
      <c r="H165" s="21"/>
      <c r="I165" s="22"/>
      <c r="J165" s="21"/>
      <c r="K165" s="22"/>
      <c r="L165" s="21"/>
      <c r="M165" s="22"/>
      <c r="N165" s="21"/>
      <c r="O165" s="22"/>
      <c r="P165" s="21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1"/>
      <c r="B166" s="21"/>
      <c r="C166" s="21"/>
      <c r="D166" s="21"/>
      <c r="E166" s="22"/>
      <c r="F166" s="21"/>
      <c r="G166" s="22"/>
      <c r="H166" s="21"/>
      <c r="I166" s="22"/>
      <c r="J166" s="21"/>
      <c r="K166" s="22"/>
      <c r="L166" s="21"/>
      <c r="M166" s="22"/>
      <c r="N166" s="21"/>
      <c r="O166" s="22"/>
      <c r="P166" s="21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1"/>
      <c r="B167" s="21"/>
      <c r="C167" s="21"/>
      <c r="D167" s="21"/>
      <c r="E167" s="22"/>
      <c r="F167" s="21"/>
      <c r="G167" s="22"/>
      <c r="H167" s="21"/>
      <c r="I167" s="22"/>
      <c r="J167" s="21"/>
      <c r="K167" s="22"/>
      <c r="L167" s="21"/>
      <c r="M167" s="22"/>
      <c r="N167" s="21"/>
      <c r="O167" s="22"/>
      <c r="P167" s="21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1"/>
      <c r="B168" s="21"/>
      <c r="C168" s="21"/>
      <c r="D168" s="21"/>
      <c r="E168" s="22"/>
      <c r="F168" s="21"/>
      <c r="G168" s="22"/>
      <c r="H168" s="21"/>
      <c r="I168" s="22"/>
      <c r="J168" s="21"/>
      <c r="K168" s="22"/>
      <c r="L168" s="21"/>
      <c r="M168" s="22"/>
      <c r="N168" s="21"/>
      <c r="O168" s="22"/>
      <c r="P168" s="21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1"/>
      <c r="B169" s="21"/>
      <c r="C169" s="21"/>
      <c r="D169" s="21"/>
      <c r="E169" s="22"/>
      <c r="F169" s="21"/>
      <c r="G169" s="22"/>
      <c r="H169" s="21"/>
      <c r="I169" s="22"/>
      <c r="J169" s="21"/>
      <c r="K169" s="22"/>
      <c r="L169" s="21"/>
      <c r="M169" s="22"/>
      <c r="N169" s="21"/>
      <c r="O169" s="22"/>
      <c r="P169" s="21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1"/>
      <c r="B170" s="21"/>
      <c r="C170" s="21"/>
      <c r="D170" s="21"/>
      <c r="E170" s="22"/>
      <c r="F170" s="21"/>
      <c r="G170" s="22"/>
      <c r="H170" s="21"/>
      <c r="I170" s="22"/>
      <c r="J170" s="21"/>
      <c r="K170" s="22"/>
      <c r="L170" s="21"/>
      <c r="M170" s="22"/>
      <c r="N170" s="21"/>
      <c r="O170" s="22"/>
      <c r="P170" s="21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1"/>
      <c r="B171" s="21"/>
      <c r="C171" s="21"/>
      <c r="D171" s="21"/>
      <c r="E171" s="22"/>
      <c r="F171" s="21"/>
      <c r="G171" s="22"/>
      <c r="H171" s="21"/>
      <c r="I171" s="22"/>
      <c r="J171" s="21"/>
      <c r="K171" s="22"/>
      <c r="L171" s="21"/>
      <c r="M171" s="22"/>
      <c r="N171" s="21"/>
      <c r="O171" s="22"/>
      <c r="P171" s="21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1"/>
      <c r="B172" s="21"/>
      <c r="C172" s="21"/>
      <c r="D172" s="21"/>
      <c r="E172" s="22"/>
      <c r="F172" s="21"/>
      <c r="G172" s="22"/>
      <c r="H172" s="21"/>
      <c r="I172" s="22"/>
      <c r="J172" s="21"/>
      <c r="K172" s="22"/>
      <c r="L172" s="21"/>
      <c r="M172" s="22"/>
      <c r="N172" s="21"/>
      <c r="O172" s="22"/>
      <c r="P172" s="21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1"/>
      <c r="B173" s="21"/>
      <c r="C173" s="21"/>
      <c r="D173" s="21"/>
      <c r="E173" s="22"/>
      <c r="F173" s="21"/>
      <c r="G173" s="22"/>
      <c r="H173" s="21"/>
      <c r="I173" s="22"/>
      <c r="J173" s="21"/>
      <c r="K173" s="22"/>
      <c r="L173" s="21"/>
      <c r="M173" s="22"/>
      <c r="N173" s="21"/>
      <c r="O173" s="22"/>
      <c r="P173" s="21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1"/>
      <c r="B174" s="21"/>
      <c r="C174" s="21"/>
      <c r="D174" s="21"/>
      <c r="E174" s="22"/>
      <c r="F174" s="21"/>
      <c r="G174" s="22"/>
      <c r="H174" s="21"/>
      <c r="I174" s="22"/>
      <c r="J174" s="21"/>
      <c r="K174" s="22"/>
      <c r="L174" s="21"/>
      <c r="M174" s="22"/>
      <c r="N174" s="21"/>
      <c r="O174" s="22"/>
      <c r="P174" s="21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1"/>
      <c r="B175" s="21"/>
      <c r="C175" s="21"/>
      <c r="D175" s="21"/>
      <c r="E175" s="22"/>
      <c r="F175" s="21"/>
      <c r="G175" s="22"/>
      <c r="H175" s="21"/>
      <c r="I175" s="22"/>
      <c r="J175" s="21"/>
      <c r="K175" s="22"/>
      <c r="L175" s="21"/>
      <c r="M175" s="22"/>
      <c r="N175" s="21"/>
      <c r="O175" s="22"/>
      <c r="P175" s="21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1"/>
      <c r="B176" s="21"/>
      <c r="C176" s="21"/>
      <c r="D176" s="21"/>
      <c r="E176" s="22"/>
      <c r="F176" s="21"/>
      <c r="G176" s="22"/>
      <c r="H176" s="21"/>
      <c r="I176" s="22"/>
      <c r="J176" s="21"/>
      <c r="K176" s="22"/>
      <c r="L176" s="21"/>
      <c r="M176" s="22"/>
      <c r="N176" s="21"/>
      <c r="O176" s="22"/>
      <c r="P176" s="21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1"/>
      <c r="B177" s="21"/>
      <c r="C177" s="21"/>
      <c r="D177" s="21"/>
      <c r="E177" s="22"/>
      <c r="F177" s="21"/>
      <c r="G177" s="22"/>
      <c r="H177" s="21"/>
      <c r="I177" s="22"/>
      <c r="J177" s="21"/>
      <c r="K177" s="22"/>
      <c r="L177" s="21"/>
      <c r="M177" s="22"/>
      <c r="N177" s="21"/>
      <c r="O177" s="22"/>
      <c r="P177" s="21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1"/>
      <c r="B178" s="21"/>
      <c r="C178" s="21"/>
      <c r="D178" s="21"/>
      <c r="E178" s="22"/>
      <c r="F178" s="21"/>
      <c r="G178" s="22"/>
      <c r="H178" s="21"/>
      <c r="I178" s="22"/>
      <c r="J178" s="21"/>
      <c r="K178" s="22"/>
      <c r="L178" s="21"/>
      <c r="M178" s="22"/>
      <c r="N178" s="21"/>
      <c r="O178" s="22"/>
      <c r="P178" s="21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1"/>
      <c r="B179" s="21"/>
      <c r="C179" s="21"/>
      <c r="D179" s="21"/>
      <c r="E179" s="22"/>
      <c r="F179" s="21"/>
      <c r="G179" s="22"/>
      <c r="H179" s="21"/>
      <c r="I179" s="22"/>
      <c r="J179" s="21"/>
      <c r="K179" s="22"/>
      <c r="L179" s="21"/>
      <c r="M179" s="22"/>
      <c r="N179" s="21"/>
      <c r="O179" s="22"/>
      <c r="P179" s="21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1"/>
      <c r="B180" s="21"/>
      <c r="C180" s="21"/>
      <c r="D180" s="21"/>
      <c r="E180" s="22"/>
      <c r="F180" s="21"/>
      <c r="G180" s="22"/>
      <c r="H180" s="21"/>
      <c r="I180" s="22"/>
      <c r="J180" s="21"/>
      <c r="K180" s="22"/>
      <c r="L180" s="21"/>
      <c r="M180" s="22"/>
      <c r="N180" s="21"/>
      <c r="O180" s="22"/>
      <c r="P180" s="21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1"/>
      <c r="B181" s="21"/>
      <c r="C181" s="21"/>
      <c r="D181" s="21"/>
      <c r="E181" s="22"/>
      <c r="F181" s="21"/>
      <c r="G181" s="22"/>
      <c r="H181" s="21"/>
      <c r="I181" s="22"/>
      <c r="J181" s="21"/>
      <c r="K181" s="22"/>
      <c r="L181" s="21"/>
      <c r="M181" s="22"/>
      <c r="N181" s="21"/>
      <c r="O181" s="22"/>
      <c r="P181" s="21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1"/>
      <c r="B182" s="21"/>
      <c r="C182" s="21"/>
      <c r="D182" s="21"/>
      <c r="E182" s="22"/>
      <c r="F182" s="21"/>
      <c r="G182" s="22"/>
      <c r="H182" s="21"/>
      <c r="I182" s="22"/>
      <c r="J182" s="21"/>
      <c r="K182" s="22"/>
      <c r="L182" s="21"/>
      <c r="M182" s="22"/>
      <c r="N182" s="21"/>
      <c r="O182" s="22"/>
      <c r="P182" s="21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1"/>
      <c r="B183" s="21"/>
      <c r="C183" s="21"/>
      <c r="D183" s="21"/>
      <c r="E183" s="22"/>
      <c r="F183" s="21"/>
      <c r="G183" s="22"/>
      <c r="H183" s="21"/>
      <c r="I183" s="22"/>
      <c r="J183" s="21"/>
      <c r="K183" s="22"/>
      <c r="L183" s="21"/>
      <c r="M183" s="22"/>
      <c r="N183" s="21"/>
      <c r="O183" s="22"/>
      <c r="P183" s="21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1"/>
      <c r="B184" s="21"/>
      <c r="C184" s="21"/>
      <c r="D184" s="21"/>
      <c r="E184" s="22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1"/>
      <c r="B185" s="21"/>
      <c r="C185" s="21"/>
      <c r="D185" s="21"/>
      <c r="E185" s="22"/>
      <c r="F185" s="21"/>
      <c r="G185" s="22"/>
      <c r="H185" s="21"/>
      <c r="I185" s="22"/>
      <c r="J185" s="21"/>
      <c r="K185" s="22"/>
      <c r="L185" s="21"/>
      <c r="M185" s="22"/>
      <c r="N185" s="21"/>
      <c r="O185" s="22"/>
      <c r="P185" s="21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1"/>
      <c r="B186" s="21"/>
      <c r="C186" s="21"/>
      <c r="D186" s="21"/>
      <c r="E186" s="22"/>
      <c r="F186" s="21"/>
      <c r="G186" s="22"/>
      <c r="H186" s="21"/>
      <c r="I186" s="22"/>
      <c r="J186" s="21"/>
      <c r="K186" s="22"/>
      <c r="L186" s="21"/>
      <c r="M186" s="22"/>
      <c r="N186" s="21"/>
      <c r="O186" s="22"/>
      <c r="P186" s="21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1"/>
      <c r="B187" s="21"/>
      <c r="C187" s="21"/>
      <c r="D187" s="21"/>
      <c r="E187" s="22"/>
      <c r="F187" s="21"/>
      <c r="G187" s="22"/>
      <c r="H187" s="21"/>
      <c r="I187" s="22"/>
      <c r="J187" s="21"/>
      <c r="K187" s="22"/>
      <c r="L187" s="21"/>
      <c r="M187" s="22"/>
      <c r="N187" s="21"/>
      <c r="O187" s="22"/>
      <c r="P187" s="21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1"/>
      <c r="B188" s="21"/>
      <c r="C188" s="21"/>
      <c r="D188" s="21"/>
      <c r="E188" s="22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1"/>
      <c r="B189" s="21"/>
      <c r="C189" s="21"/>
      <c r="D189" s="21"/>
      <c r="E189" s="22"/>
      <c r="F189" s="21"/>
      <c r="G189" s="22"/>
      <c r="H189" s="21"/>
      <c r="I189" s="22"/>
      <c r="J189" s="21"/>
      <c r="K189" s="22"/>
      <c r="L189" s="21"/>
      <c r="M189" s="22"/>
      <c r="N189" s="21"/>
      <c r="O189" s="22"/>
      <c r="P189" s="21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1"/>
      <c r="B190" s="21"/>
      <c r="C190" s="21"/>
      <c r="D190" s="21"/>
      <c r="E190" s="22"/>
      <c r="F190" s="21"/>
      <c r="G190" s="22"/>
      <c r="H190" s="21"/>
      <c r="I190" s="22"/>
      <c r="J190" s="21"/>
      <c r="K190" s="22"/>
      <c r="L190" s="21"/>
      <c r="M190" s="22"/>
      <c r="N190" s="21"/>
      <c r="O190" s="22"/>
      <c r="P190" s="21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1"/>
      <c r="B191" s="21"/>
      <c r="C191" s="21"/>
      <c r="D191" s="21"/>
      <c r="E191" s="22"/>
      <c r="F191" s="21"/>
      <c r="G191" s="22"/>
      <c r="H191" s="21"/>
      <c r="I191" s="22"/>
      <c r="J191" s="21"/>
      <c r="K191" s="22"/>
      <c r="L191" s="21"/>
      <c r="M191" s="22"/>
      <c r="N191" s="21"/>
      <c r="O191" s="22"/>
      <c r="P191" s="21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1"/>
      <c r="B192" s="21"/>
      <c r="C192" s="21"/>
      <c r="D192" s="21"/>
      <c r="E192" s="22"/>
      <c r="F192" s="21"/>
      <c r="G192" s="22"/>
      <c r="H192" s="21"/>
      <c r="I192" s="22"/>
      <c r="J192" s="21"/>
      <c r="K192" s="22"/>
      <c r="L192" s="21"/>
      <c r="M192" s="22"/>
      <c r="N192" s="21"/>
      <c r="O192" s="22"/>
      <c r="P192" s="21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1"/>
      <c r="B193" s="21"/>
      <c r="C193" s="21"/>
      <c r="D193" s="21"/>
      <c r="E193" s="22"/>
      <c r="F193" s="21"/>
      <c r="G193" s="22"/>
      <c r="H193" s="21"/>
      <c r="I193" s="22"/>
      <c r="J193" s="21"/>
      <c r="K193" s="22"/>
      <c r="L193" s="21"/>
      <c r="M193" s="22"/>
      <c r="N193" s="21"/>
      <c r="O193" s="22"/>
      <c r="P193" s="21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1"/>
      <c r="B194" s="21"/>
      <c r="C194" s="21"/>
      <c r="D194" s="21"/>
      <c r="E194" s="22"/>
      <c r="F194" s="21"/>
      <c r="G194" s="22"/>
      <c r="H194" s="21"/>
      <c r="I194" s="22"/>
      <c r="J194" s="21"/>
      <c r="K194" s="22"/>
      <c r="L194" s="21"/>
      <c r="M194" s="22"/>
      <c r="N194" s="21"/>
      <c r="O194" s="22"/>
      <c r="P194" s="21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1"/>
      <c r="B195" s="21"/>
      <c r="C195" s="21"/>
      <c r="D195" s="21"/>
      <c r="E195" s="22"/>
      <c r="F195" s="21"/>
      <c r="G195" s="22"/>
      <c r="H195" s="21"/>
      <c r="I195" s="22"/>
      <c r="J195" s="21"/>
      <c r="K195" s="22"/>
      <c r="L195" s="21"/>
      <c r="M195" s="22"/>
      <c r="N195" s="21"/>
      <c r="O195" s="22"/>
      <c r="P195" s="21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1"/>
      <c r="B196" s="21"/>
      <c r="C196" s="21"/>
      <c r="D196" s="21"/>
      <c r="E196" s="22"/>
      <c r="F196" s="21"/>
      <c r="G196" s="22"/>
      <c r="H196" s="21"/>
      <c r="I196" s="22"/>
      <c r="J196" s="21"/>
      <c r="K196" s="22"/>
      <c r="L196" s="21"/>
      <c r="M196" s="22"/>
      <c r="N196" s="21"/>
      <c r="O196" s="22"/>
      <c r="P196" s="21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1"/>
      <c r="B197" s="21"/>
      <c r="C197" s="21"/>
      <c r="D197" s="21"/>
      <c r="E197" s="22"/>
      <c r="F197" s="21"/>
      <c r="G197" s="22"/>
      <c r="H197" s="21"/>
      <c r="I197" s="22"/>
      <c r="J197" s="21"/>
      <c r="K197" s="22"/>
      <c r="L197" s="21"/>
      <c r="M197" s="22"/>
      <c r="N197" s="21"/>
      <c r="O197" s="22"/>
      <c r="P197" s="21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1"/>
      <c r="B198" s="21"/>
      <c r="C198" s="21"/>
      <c r="D198" s="21"/>
      <c r="E198" s="22"/>
      <c r="F198" s="21"/>
      <c r="G198" s="22"/>
      <c r="H198" s="21"/>
      <c r="I198" s="22"/>
      <c r="J198" s="21"/>
      <c r="K198" s="22"/>
      <c r="L198" s="21"/>
      <c r="M198" s="22"/>
      <c r="N198" s="21"/>
      <c r="O198" s="22"/>
      <c r="P198" s="21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1"/>
      <c r="B199" s="21"/>
      <c r="C199" s="21"/>
      <c r="D199" s="21"/>
      <c r="E199" s="22"/>
      <c r="F199" s="21"/>
      <c r="G199" s="22"/>
      <c r="H199" s="21"/>
      <c r="I199" s="22"/>
      <c r="J199" s="21"/>
      <c r="K199" s="22"/>
      <c r="L199" s="21"/>
      <c r="M199" s="22"/>
      <c r="N199" s="21"/>
      <c r="O199" s="22"/>
      <c r="P199" s="21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1"/>
      <c r="B200" s="21"/>
      <c r="C200" s="21"/>
      <c r="D200" s="21"/>
      <c r="E200" s="22"/>
      <c r="F200" s="21"/>
      <c r="G200" s="22"/>
      <c r="H200" s="21"/>
      <c r="I200" s="22"/>
      <c r="J200" s="21"/>
      <c r="K200" s="22"/>
      <c r="L200" s="21"/>
      <c r="M200" s="22"/>
      <c r="N200" s="21"/>
      <c r="O200" s="22"/>
      <c r="P200" s="21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1"/>
      <c r="B201" s="21"/>
      <c r="C201" s="21"/>
      <c r="D201" s="21"/>
      <c r="E201" s="22"/>
      <c r="F201" s="21"/>
      <c r="G201" s="22"/>
      <c r="H201" s="21"/>
      <c r="I201" s="22"/>
      <c r="J201" s="21"/>
      <c r="K201" s="22"/>
      <c r="L201" s="21"/>
      <c r="M201" s="22"/>
      <c r="N201" s="21"/>
      <c r="O201" s="22"/>
      <c r="P201" s="21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1"/>
      <c r="B202" s="21"/>
      <c r="C202" s="21"/>
      <c r="D202" s="21"/>
      <c r="E202" s="22"/>
      <c r="F202" s="21"/>
      <c r="G202" s="22"/>
      <c r="H202" s="21"/>
      <c r="I202" s="22"/>
      <c r="J202" s="21"/>
      <c r="K202" s="22"/>
      <c r="L202" s="21"/>
      <c r="M202" s="22"/>
      <c r="N202" s="21"/>
      <c r="O202" s="22"/>
      <c r="P202" s="21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1"/>
      <c r="B203" s="21"/>
      <c r="C203" s="21"/>
      <c r="D203" s="21"/>
      <c r="E203" s="22"/>
      <c r="F203" s="21"/>
      <c r="G203" s="22"/>
      <c r="H203" s="21"/>
      <c r="I203" s="22"/>
      <c r="J203" s="21"/>
      <c r="K203" s="22"/>
      <c r="L203" s="21"/>
      <c r="M203" s="22"/>
      <c r="N203" s="21"/>
      <c r="O203" s="22"/>
      <c r="P203" s="21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1"/>
      <c r="B204" s="21"/>
      <c r="C204" s="21"/>
      <c r="D204" s="21"/>
      <c r="E204" s="22"/>
      <c r="F204" s="21"/>
      <c r="G204" s="22"/>
      <c r="H204" s="21"/>
      <c r="I204" s="22"/>
      <c r="J204" s="21"/>
      <c r="K204" s="22"/>
      <c r="L204" s="21"/>
      <c r="M204" s="22"/>
      <c r="N204" s="21"/>
      <c r="O204" s="22"/>
      <c r="P204" s="21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1"/>
      <c r="B205" s="21"/>
      <c r="C205" s="21"/>
      <c r="D205" s="21"/>
      <c r="E205" s="22"/>
      <c r="F205" s="21"/>
      <c r="G205" s="22"/>
      <c r="H205" s="21"/>
      <c r="I205" s="22"/>
      <c r="J205" s="21"/>
      <c r="K205" s="22"/>
      <c r="L205" s="21"/>
      <c r="M205" s="22"/>
      <c r="N205" s="21"/>
      <c r="O205" s="22"/>
      <c r="P205" s="21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1"/>
      <c r="B206" s="21"/>
      <c r="C206" s="21"/>
      <c r="D206" s="21"/>
      <c r="E206" s="22"/>
      <c r="F206" s="21"/>
      <c r="G206" s="22"/>
      <c r="H206" s="21"/>
      <c r="I206" s="22"/>
      <c r="J206" s="21"/>
      <c r="K206" s="22"/>
      <c r="L206" s="21"/>
      <c r="M206" s="22"/>
      <c r="N206" s="21"/>
      <c r="O206" s="22"/>
      <c r="P206" s="21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1"/>
      <c r="B207" s="21"/>
      <c r="C207" s="21"/>
      <c r="D207" s="21"/>
      <c r="E207" s="22"/>
      <c r="F207" s="21"/>
      <c r="G207" s="22"/>
      <c r="H207" s="21"/>
      <c r="I207" s="22"/>
      <c r="J207" s="21"/>
      <c r="K207" s="22"/>
      <c r="L207" s="21"/>
      <c r="M207" s="22"/>
      <c r="N207" s="21"/>
      <c r="O207" s="22"/>
      <c r="P207" s="21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1"/>
      <c r="B208" s="21"/>
      <c r="C208" s="21"/>
      <c r="D208" s="21"/>
      <c r="E208" s="22"/>
      <c r="F208" s="21"/>
      <c r="G208" s="22"/>
      <c r="H208" s="21"/>
      <c r="I208" s="22"/>
      <c r="J208" s="21"/>
      <c r="K208" s="22"/>
      <c r="L208" s="21"/>
      <c r="M208" s="22"/>
      <c r="N208" s="21"/>
      <c r="O208" s="22"/>
      <c r="P208" s="21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1"/>
      <c r="B209" s="21"/>
      <c r="C209" s="21"/>
      <c r="D209" s="21"/>
      <c r="E209" s="22"/>
      <c r="F209" s="21"/>
      <c r="G209" s="22"/>
      <c r="H209" s="21"/>
      <c r="I209" s="22"/>
      <c r="J209" s="21"/>
      <c r="K209" s="22"/>
      <c r="L209" s="21"/>
      <c r="M209" s="22"/>
      <c r="N209" s="21"/>
      <c r="O209" s="22"/>
      <c r="P209" s="21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1"/>
      <c r="B210" s="21"/>
      <c r="C210" s="21"/>
      <c r="D210" s="21"/>
      <c r="E210" s="22"/>
      <c r="F210" s="21"/>
      <c r="G210" s="22"/>
      <c r="H210" s="21"/>
      <c r="I210" s="22"/>
      <c r="J210" s="21"/>
      <c r="K210" s="22"/>
      <c r="L210" s="21"/>
      <c r="M210" s="22"/>
      <c r="N210" s="21"/>
      <c r="O210" s="22"/>
      <c r="P210" s="21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1"/>
      <c r="B211" s="21"/>
      <c r="C211" s="21"/>
      <c r="D211" s="21"/>
      <c r="E211" s="22"/>
      <c r="F211" s="21"/>
      <c r="G211" s="22"/>
      <c r="H211" s="21"/>
      <c r="I211" s="22"/>
      <c r="J211" s="21"/>
      <c r="K211" s="22"/>
      <c r="L211" s="21"/>
      <c r="M211" s="22"/>
      <c r="N211" s="21"/>
      <c r="O211" s="22"/>
      <c r="P211" s="21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1"/>
      <c r="B212" s="21"/>
      <c r="C212" s="21"/>
      <c r="D212" s="21"/>
      <c r="E212" s="22"/>
      <c r="F212" s="21"/>
      <c r="G212" s="22"/>
      <c r="H212" s="21"/>
      <c r="I212" s="22"/>
      <c r="J212" s="21"/>
      <c r="K212" s="22"/>
      <c r="L212" s="21"/>
      <c r="M212" s="22"/>
      <c r="N212" s="21"/>
      <c r="O212" s="22"/>
      <c r="P212" s="21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1"/>
      <c r="B213" s="21"/>
      <c r="C213" s="21"/>
      <c r="D213" s="21"/>
      <c r="E213" s="22"/>
      <c r="F213" s="21"/>
      <c r="G213" s="22"/>
      <c r="H213" s="21"/>
      <c r="I213" s="22"/>
      <c r="J213" s="21"/>
      <c r="K213" s="22"/>
      <c r="L213" s="21"/>
      <c r="M213" s="22"/>
      <c r="N213" s="21"/>
      <c r="O213" s="22"/>
      <c r="P213" s="21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1"/>
      <c r="B214" s="21"/>
      <c r="C214" s="21"/>
      <c r="D214" s="21"/>
      <c r="E214" s="22"/>
      <c r="F214" s="21"/>
      <c r="G214" s="22"/>
      <c r="H214" s="21"/>
      <c r="I214" s="22"/>
      <c r="J214" s="21"/>
      <c r="K214" s="22"/>
      <c r="L214" s="21"/>
      <c r="M214" s="22"/>
      <c r="N214" s="21"/>
      <c r="O214" s="22"/>
      <c r="P214" s="21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1"/>
      <c r="B215" s="21"/>
      <c r="C215" s="21"/>
      <c r="D215" s="21"/>
      <c r="E215" s="22"/>
      <c r="F215" s="21"/>
      <c r="G215" s="22"/>
      <c r="H215" s="21"/>
      <c r="I215" s="22"/>
      <c r="J215" s="21"/>
      <c r="K215" s="22"/>
      <c r="L215" s="21"/>
      <c r="M215" s="22"/>
      <c r="N215" s="21"/>
      <c r="O215" s="22"/>
      <c r="P215" s="21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1"/>
      <c r="B216" s="21"/>
      <c r="C216" s="21"/>
      <c r="D216" s="21"/>
      <c r="E216" s="22"/>
      <c r="F216" s="21"/>
      <c r="G216" s="22"/>
      <c r="H216" s="21"/>
      <c r="I216" s="22"/>
      <c r="J216" s="21"/>
      <c r="K216" s="22"/>
      <c r="L216" s="21"/>
      <c r="M216" s="22"/>
      <c r="N216" s="21"/>
      <c r="O216" s="22"/>
      <c r="P216" s="21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1"/>
      <c r="B217" s="21"/>
      <c r="C217" s="21"/>
      <c r="D217" s="21"/>
      <c r="E217" s="22"/>
      <c r="F217" s="21"/>
      <c r="G217" s="22"/>
      <c r="H217" s="21"/>
      <c r="I217" s="22"/>
      <c r="J217" s="21"/>
      <c r="K217" s="22"/>
      <c r="L217" s="21"/>
      <c r="M217" s="22"/>
      <c r="N217" s="21"/>
      <c r="O217" s="22"/>
      <c r="P217" s="21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1"/>
      <c r="B218" s="21"/>
      <c r="C218" s="21"/>
      <c r="D218" s="21"/>
      <c r="E218" s="22"/>
      <c r="F218" s="21"/>
      <c r="G218" s="22"/>
      <c r="H218" s="21"/>
      <c r="I218" s="22"/>
      <c r="J218" s="21"/>
      <c r="K218" s="22"/>
      <c r="L218" s="21"/>
      <c r="M218" s="22"/>
      <c r="N218" s="21"/>
      <c r="O218" s="22"/>
      <c r="P218" s="21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1"/>
      <c r="B219" s="21"/>
      <c r="C219" s="21"/>
      <c r="D219" s="21"/>
      <c r="E219" s="22"/>
      <c r="F219" s="21"/>
      <c r="G219" s="22"/>
      <c r="H219" s="21"/>
      <c r="I219" s="22"/>
      <c r="J219" s="21"/>
      <c r="K219" s="22"/>
      <c r="L219" s="21"/>
      <c r="M219" s="22"/>
      <c r="N219" s="21"/>
      <c r="O219" s="22"/>
      <c r="P219" s="21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1"/>
      <c r="B220" s="21"/>
      <c r="C220" s="21"/>
      <c r="D220" s="21"/>
      <c r="E220" s="22"/>
      <c r="F220" s="21"/>
      <c r="G220" s="22"/>
      <c r="H220" s="21"/>
      <c r="I220" s="22"/>
      <c r="J220" s="21"/>
      <c r="K220" s="22"/>
      <c r="L220" s="21"/>
      <c r="M220" s="22"/>
      <c r="N220" s="21"/>
      <c r="O220" s="22"/>
      <c r="P220" s="21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1"/>
      <c r="B221" s="21"/>
      <c r="C221" s="21"/>
      <c r="D221" s="21"/>
      <c r="E221" s="22"/>
      <c r="F221" s="21"/>
      <c r="G221" s="22"/>
      <c r="H221" s="21"/>
      <c r="I221" s="22"/>
      <c r="J221" s="21"/>
      <c r="K221" s="22"/>
      <c r="L221" s="21"/>
      <c r="M221" s="22"/>
      <c r="N221" s="21"/>
      <c r="O221" s="22"/>
      <c r="P221" s="21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1"/>
      <c r="B222" s="21"/>
      <c r="C222" s="21"/>
      <c r="D222" s="21"/>
      <c r="E222" s="22"/>
      <c r="F222" s="21"/>
      <c r="G222" s="22"/>
      <c r="H222" s="21"/>
      <c r="I222" s="22"/>
      <c r="J222" s="21"/>
      <c r="K222" s="22"/>
      <c r="L222" s="21"/>
      <c r="M222" s="22"/>
      <c r="N222" s="21"/>
      <c r="O222" s="22"/>
      <c r="P222" s="21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1"/>
      <c r="B223" s="21"/>
      <c r="C223" s="21"/>
      <c r="D223" s="21"/>
      <c r="E223" s="22"/>
      <c r="F223" s="21"/>
      <c r="G223" s="22"/>
      <c r="H223" s="21"/>
      <c r="I223" s="22"/>
      <c r="J223" s="21"/>
      <c r="K223" s="22"/>
      <c r="L223" s="21"/>
      <c r="M223" s="22"/>
      <c r="N223" s="21"/>
      <c r="O223" s="22"/>
      <c r="P223" s="21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1"/>
      <c r="B224" s="21"/>
      <c r="C224" s="21"/>
      <c r="D224" s="21"/>
      <c r="E224" s="22"/>
      <c r="F224" s="21"/>
      <c r="G224" s="22"/>
      <c r="H224" s="21"/>
      <c r="I224" s="22"/>
      <c r="J224" s="21"/>
      <c r="K224" s="22"/>
      <c r="L224" s="21"/>
      <c r="M224" s="22"/>
      <c r="N224" s="21"/>
      <c r="O224" s="22"/>
      <c r="P224" s="21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1"/>
      <c r="B225" s="21"/>
      <c r="C225" s="21"/>
      <c r="D225" s="21"/>
      <c r="E225" s="22"/>
      <c r="F225" s="21"/>
      <c r="G225" s="22"/>
      <c r="H225" s="21"/>
      <c r="I225" s="22"/>
      <c r="J225" s="21"/>
      <c r="K225" s="22"/>
      <c r="L225" s="21"/>
      <c r="M225" s="22"/>
      <c r="N225" s="21"/>
      <c r="O225" s="22"/>
      <c r="P225" s="21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1"/>
      <c r="B226" s="21"/>
      <c r="C226" s="21"/>
      <c r="D226" s="21"/>
      <c r="E226" s="22"/>
      <c r="F226" s="21"/>
      <c r="G226" s="22"/>
      <c r="H226" s="21"/>
      <c r="I226" s="22"/>
      <c r="J226" s="21"/>
      <c r="K226" s="22"/>
      <c r="L226" s="21"/>
      <c r="M226" s="22"/>
      <c r="N226" s="21"/>
      <c r="O226" s="22"/>
      <c r="P226" s="21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1"/>
      <c r="B227" s="21"/>
      <c r="C227" s="21"/>
      <c r="D227" s="21"/>
      <c r="E227" s="22"/>
      <c r="F227" s="21"/>
      <c r="G227" s="22"/>
      <c r="H227" s="21"/>
      <c r="I227" s="22"/>
      <c r="J227" s="21"/>
      <c r="K227" s="22"/>
      <c r="L227" s="21"/>
      <c r="M227" s="22"/>
      <c r="N227" s="21"/>
      <c r="O227" s="22"/>
      <c r="P227" s="21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1"/>
      <c r="B228" s="21"/>
      <c r="C228" s="21"/>
      <c r="D228" s="21"/>
      <c r="E228" s="22"/>
      <c r="F228" s="21"/>
      <c r="G228" s="22"/>
      <c r="H228" s="21"/>
      <c r="I228" s="22"/>
      <c r="J228" s="21"/>
      <c r="K228" s="22"/>
      <c r="L228" s="21"/>
      <c r="M228" s="22"/>
      <c r="N228" s="21"/>
      <c r="O228" s="22"/>
      <c r="P228" s="21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1"/>
      <c r="B229" s="21"/>
      <c r="C229" s="21"/>
      <c r="D229" s="21"/>
      <c r="E229" s="22"/>
      <c r="F229" s="21"/>
      <c r="G229" s="22"/>
      <c r="H229" s="21"/>
      <c r="I229" s="22"/>
      <c r="J229" s="21"/>
      <c r="K229" s="22"/>
      <c r="L229" s="21"/>
      <c r="M229" s="22"/>
      <c r="N229" s="21"/>
      <c r="O229" s="22"/>
      <c r="P229" s="21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1"/>
      <c r="B230" s="21"/>
      <c r="C230" s="21"/>
      <c r="D230" s="21"/>
      <c r="E230" s="22"/>
      <c r="F230" s="21"/>
      <c r="G230" s="22"/>
      <c r="H230" s="21"/>
      <c r="I230" s="22"/>
      <c r="J230" s="21"/>
      <c r="K230" s="22"/>
      <c r="L230" s="21"/>
      <c r="M230" s="22"/>
      <c r="N230" s="21"/>
      <c r="O230" s="22"/>
      <c r="P230" s="21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1"/>
      <c r="B231" s="21"/>
      <c r="C231" s="21"/>
      <c r="D231" s="21"/>
      <c r="E231" s="22"/>
      <c r="F231" s="21"/>
      <c r="G231" s="22"/>
      <c r="H231" s="21"/>
      <c r="I231" s="22"/>
      <c r="J231" s="21"/>
      <c r="K231" s="22"/>
      <c r="L231" s="21"/>
      <c r="M231" s="22"/>
      <c r="N231" s="21"/>
      <c r="O231" s="22"/>
      <c r="P231" s="21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1"/>
      <c r="B232" s="21"/>
      <c r="C232" s="21"/>
      <c r="D232" s="21"/>
      <c r="E232" s="22"/>
      <c r="F232" s="21"/>
      <c r="G232" s="22"/>
      <c r="H232" s="21"/>
      <c r="I232" s="22"/>
      <c r="J232" s="21"/>
      <c r="K232" s="22"/>
      <c r="L232" s="21"/>
      <c r="M232" s="22"/>
      <c r="N232" s="21"/>
      <c r="O232" s="22"/>
      <c r="P232" s="21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1"/>
      <c r="B233" s="21"/>
      <c r="C233" s="21"/>
      <c r="D233" s="21"/>
      <c r="E233" s="22"/>
      <c r="F233" s="21"/>
      <c r="G233" s="22"/>
      <c r="H233" s="21"/>
      <c r="I233" s="22"/>
      <c r="J233" s="21"/>
      <c r="K233" s="22"/>
      <c r="L233" s="21"/>
      <c r="M233" s="22"/>
      <c r="N233" s="21"/>
      <c r="O233" s="22"/>
      <c r="P233" s="21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1"/>
      <c r="B234" s="21"/>
      <c r="C234" s="21"/>
      <c r="D234" s="21"/>
      <c r="E234" s="22"/>
      <c r="F234" s="21"/>
      <c r="G234" s="22"/>
      <c r="H234" s="21"/>
      <c r="I234" s="22"/>
      <c r="J234" s="21"/>
      <c r="K234" s="22"/>
      <c r="L234" s="21"/>
      <c r="M234" s="22"/>
      <c r="N234" s="21"/>
      <c r="O234" s="22"/>
      <c r="P234" s="21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1"/>
      <c r="B235" s="21"/>
      <c r="C235" s="21"/>
      <c r="D235" s="21"/>
      <c r="E235" s="22"/>
      <c r="F235" s="21"/>
      <c r="G235" s="22"/>
      <c r="H235" s="21"/>
      <c r="I235" s="22"/>
      <c r="J235" s="21"/>
      <c r="K235" s="22"/>
      <c r="L235" s="21"/>
      <c r="M235" s="22"/>
      <c r="N235" s="21"/>
      <c r="O235" s="22"/>
      <c r="P235" s="21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1"/>
      <c r="B236" s="21"/>
      <c r="C236" s="21"/>
      <c r="D236" s="21"/>
      <c r="E236" s="22"/>
      <c r="F236" s="21"/>
      <c r="G236" s="22"/>
      <c r="H236" s="21"/>
      <c r="I236" s="22"/>
      <c r="J236" s="21"/>
      <c r="K236" s="22"/>
      <c r="L236" s="21"/>
      <c r="M236" s="22"/>
      <c r="N236" s="21"/>
      <c r="O236" s="22"/>
      <c r="P236" s="21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1"/>
      <c r="B237" s="21"/>
      <c r="C237" s="21"/>
      <c r="D237" s="21"/>
      <c r="E237" s="22"/>
      <c r="F237" s="21"/>
      <c r="G237" s="22"/>
      <c r="H237" s="21"/>
      <c r="I237" s="22"/>
      <c r="J237" s="21"/>
      <c r="K237" s="22"/>
      <c r="L237" s="21"/>
      <c r="M237" s="22"/>
      <c r="N237" s="21"/>
      <c r="O237" s="22"/>
      <c r="P237" s="21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1"/>
      <c r="B238" s="21"/>
      <c r="C238" s="21"/>
      <c r="D238" s="21"/>
      <c r="E238" s="22"/>
      <c r="F238" s="21"/>
      <c r="G238" s="22"/>
      <c r="H238" s="21"/>
      <c r="I238" s="22"/>
      <c r="J238" s="21"/>
      <c r="K238" s="22"/>
      <c r="L238" s="21"/>
      <c r="M238" s="22"/>
      <c r="N238" s="21"/>
      <c r="O238" s="22"/>
      <c r="P238" s="21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1"/>
      <c r="B239" s="21"/>
      <c r="C239" s="21"/>
      <c r="D239" s="21"/>
      <c r="E239" s="22"/>
      <c r="F239" s="21"/>
      <c r="G239" s="22"/>
      <c r="H239" s="21"/>
      <c r="I239" s="22"/>
      <c r="J239" s="21"/>
      <c r="K239" s="22"/>
      <c r="L239" s="21"/>
      <c r="M239" s="22"/>
      <c r="N239" s="21"/>
      <c r="O239" s="22"/>
      <c r="P239" s="21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1"/>
      <c r="B240" s="21"/>
      <c r="C240" s="21"/>
      <c r="D240" s="21"/>
      <c r="E240" s="22"/>
      <c r="F240" s="21"/>
      <c r="G240" s="22"/>
      <c r="H240" s="21"/>
      <c r="I240" s="22"/>
      <c r="J240" s="21"/>
      <c r="K240" s="22"/>
      <c r="L240" s="21"/>
      <c r="M240" s="22"/>
      <c r="N240" s="21"/>
      <c r="O240" s="22"/>
      <c r="P240" s="21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1"/>
      <c r="B241" s="21"/>
      <c r="C241" s="21"/>
      <c r="D241" s="21"/>
      <c r="E241" s="22"/>
      <c r="F241" s="21"/>
      <c r="G241" s="22"/>
      <c r="H241" s="21"/>
      <c r="I241" s="22"/>
      <c r="J241" s="21"/>
      <c r="K241" s="22"/>
      <c r="L241" s="21"/>
      <c r="M241" s="22"/>
      <c r="N241" s="21"/>
      <c r="O241" s="22"/>
      <c r="P241" s="21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1"/>
      <c r="B242" s="21"/>
      <c r="C242" s="21"/>
      <c r="D242" s="21"/>
      <c r="E242" s="22"/>
      <c r="F242" s="21"/>
      <c r="G242" s="22"/>
      <c r="H242" s="21"/>
      <c r="I242" s="22"/>
      <c r="J242" s="21"/>
      <c r="K242" s="22"/>
      <c r="L242" s="21"/>
      <c r="M242" s="22"/>
      <c r="N242" s="21"/>
      <c r="O242" s="22"/>
      <c r="P242" s="21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1"/>
      <c r="B243" s="21"/>
      <c r="C243" s="21"/>
      <c r="D243" s="21"/>
      <c r="E243" s="22"/>
      <c r="F243" s="21"/>
      <c r="G243" s="22"/>
      <c r="H243" s="21"/>
      <c r="I243" s="22"/>
      <c r="J243" s="21"/>
      <c r="K243" s="22"/>
      <c r="L243" s="21"/>
      <c r="M243" s="22"/>
      <c r="N243" s="21"/>
      <c r="O243" s="22"/>
      <c r="P243" s="21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1"/>
      <c r="B244" s="21"/>
      <c r="C244" s="21"/>
      <c r="D244" s="21"/>
      <c r="E244" s="22"/>
      <c r="F244" s="21"/>
      <c r="G244" s="22"/>
      <c r="H244" s="21"/>
      <c r="I244" s="22"/>
      <c r="J244" s="21"/>
      <c r="K244" s="22"/>
      <c r="L244" s="21"/>
      <c r="M244" s="22"/>
      <c r="N244" s="21"/>
      <c r="O244" s="22"/>
      <c r="P244" s="21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1"/>
      <c r="B245" s="21"/>
      <c r="C245" s="21"/>
      <c r="D245" s="21"/>
      <c r="E245" s="22"/>
      <c r="F245" s="21"/>
      <c r="G245" s="22"/>
      <c r="H245" s="21"/>
      <c r="I245" s="22"/>
      <c r="J245" s="21"/>
      <c r="K245" s="22"/>
      <c r="L245" s="21"/>
      <c r="M245" s="22"/>
      <c r="N245" s="21"/>
      <c r="O245" s="22"/>
      <c r="P245" s="21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1"/>
      <c r="B246" s="21"/>
      <c r="C246" s="21"/>
      <c r="D246" s="21"/>
      <c r="E246" s="22"/>
      <c r="F246" s="21"/>
      <c r="G246" s="22"/>
      <c r="H246" s="21"/>
      <c r="I246" s="22"/>
      <c r="J246" s="21"/>
      <c r="K246" s="22"/>
      <c r="L246" s="21"/>
      <c r="M246" s="22"/>
      <c r="N246" s="21"/>
      <c r="O246" s="22"/>
      <c r="P246" s="21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1"/>
      <c r="B247" s="21"/>
      <c r="C247" s="21"/>
      <c r="D247" s="21"/>
      <c r="E247" s="22"/>
      <c r="F247" s="21"/>
      <c r="G247" s="22"/>
      <c r="H247" s="21"/>
      <c r="I247" s="22"/>
      <c r="J247" s="21"/>
      <c r="K247" s="22"/>
      <c r="L247" s="21"/>
      <c r="M247" s="22"/>
      <c r="N247" s="21"/>
      <c r="O247" s="22"/>
      <c r="P247" s="21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1"/>
      <c r="B248" s="21"/>
      <c r="C248" s="21"/>
      <c r="D248" s="21"/>
      <c r="E248" s="22"/>
      <c r="F248" s="21"/>
      <c r="G248" s="22"/>
      <c r="H248" s="21"/>
      <c r="I248" s="22"/>
      <c r="J248" s="21"/>
      <c r="K248" s="22"/>
      <c r="L248" s="21"/>
      <c r="M248" s="22"/>
      <c r="N248" s="21"/>
      <c r="O248" s="22"/>
      <c r="P248" s="21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1"/>
      <c r="B249" s="21"/>
      <c r="C249" s="21"/>
      <c r="D249" s="21"/>
      <c r="E249" s="22"/>
      <c r="F249" s="21"/>
      <c r="G249" s="22"/>
      <c r="H249" s="21"/>
      <c r="I249" s="22"/>
      <c r="J249" s="21"/>
      <c r="K249" s="22"/>
      <c r="L249" s="21"/>
      <c r="M249" s="22"/>
      <c r="N249" s="21"/>
      <c r="O249" s="22"/>
      <c r="P249" s="21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1"/>
      <c r="B250" s="21"/>
      <c r="C250" s="21"/>
      <c r="D250" s="21"/>
      <c r="E250" s="22"/>
      <c r="F250" s="21"/>
      <c r="G250" s="22"/>
      <c r="H250" s="21"/>
      <c r="I250" s="22"/>
      <c r="J250" s="21"/>
      <c r="K250" s="22"/>
      <c r="L250" s="21"/>
      <c r="M250" s="22"/>
      <c r="N250" s="21"/>
      <c r="O250" s="22"/>
      <c r="P250" s="21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1"/>
      <c r="B251" s="21"/>
      <c r="C251" s="21"/>
      <c r="D251" s="21"/>
      <c r="E251" s="22"/>
      <c r="F251" s="21"/>
      <c r="G251" s="22"/>
      <c r="H251" s="21"/>
      <c r="I251" s="22"/>
      <c r="J251" s="21"/>
      <c r="K251" s="22"/>
      <c r="L251" s="21"/>
      <c r="M251" s="22"/>
      <c r="N251" s="21"/>
      <c r="O251" s="22"/>
      <c r="P251" s="21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1"/>
      <c r="B252" s="21"/>
      <c r="C252" s="21"/>
      <c r="D252" s="21"/>
      <c r="E252" s="22"/>
      <c r="F252" s="21"/>
      <c r="G252" s="22"/>
      <c r="H252" s="21"/>
      <c r="I252" s="22"/>
      <c r="J252" s="21"/>
      <c r="K252" s="22"/>
      <c r="L252" s="21"/>
      <c r="M252" s="22"/>
      <c r="N252" s="21"/>
      <c r="O252" s="22"/>
      <c r="P252" s="21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1"/>
      <c r="B253" s="21"/>
      <c r="C253" s="21"/>
      <c r="D253" s="21"/>
      <c r="E253" s="22"/>
      <c r="F253" s="21"/>
      <c r="G253" s="22"/>
      <c r="H253" s="21"/>
      <c r="I253" s="22"/>
      <c r="J253" s="21"/>
      <c r="K253" s="22"/>
      <c r="L253" s="21"/>
      <c r="M253" s="22"/>
      <c r="N253" s="21"/>
      <c r="O253" s="22"/>
      <c r="P253" s="21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1"/>
      <c r="B254" s="21"/>
      <c r="C254" s="21"/>
      <c r="D254" s="21"/>
      <c r="E254" s="22"/>
      <c r="F254" s="21"/>
      <c r="G254" s="22"/>
      <c r="H254" s="21"/>
      <c r="I254" s="22"/>
      <c r="J254" s="21"/>
      <c r="K254" s="22"/>
      <c r="L254" s="21"/>
      <c r="M254" s="22"/>
      <c r="N254" s="21"/>
      <c r="O254" s="22"/>
      <c r="P254" s="21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1"/>
      <c r="B255" s="21"/>
      <c r="C255" s="21"/>
      <c r="D255" s="21"/>
      <c r="E255" s="22"/>
      <c r="F255" s="21"/>
      <c r="G255" s="22"/>
      <c r="H255" s="21"/>
      <c r="I255" s="22"/>
      <c r="J255" s="21"/>
      <c r="K255" s="22"/>
      <c r="L255" s="21"/>
      <c r="M255" s="22"/>
      <c r="N255" s="21"/>
      <c r="O255" s="22"/>
      <c r="P255" s="21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1"/>
      <c r="B256" s="21"/>
      <c r="C256" s="21"/>
      <c r="D256" s="21"/>
      <c r="E256" s="22"/>
      <c r="F256" s="21"/>
      <c r="G256" s="22"/>
      <c r="H256" s="21"/>
      <c r="I256" s="22"/>
      <c r="J256" s="21"/>
      <c r="K256" s="22"/>
      <c r="L256" s="21"/>
      <c r="M256" s="22"/>
      <c r="N256" s="21"/>
      <c r="O256" s="22"/>
      <c r="P256" s="21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1"/>
      <c r="B257" s="21"/>
      <c r="C257" s="21"/>
      <c r="D257" s="21"/>
      <c r="E257" s="22"/>
      <c r="F257" s="21"/>
      <c r="G257" s="22"/>
      <c r="H257" s="21"/>
      <c r="I257" s="22"/>
      <c r="J257" s="21"/>
      <c r="K257" s="22"/>
      <c r="L257" s="21"/>
      <c r="M257" s="22"/>
      <c r="N257" s="21"/>
      <c r="O257" s="22"/>
      <c r="P257" s="21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1"/>
      <c r="B258" s="21"/>
      <c r="C258" s="21"/>
      <c r="D258" s="21"/>
      <c r="E258" s="22"/>
      <c r="F258" s="21"/>
      <c r="G258" s="22"/>
      <c r="H258" s="21"/>
      <c r="I258" s="22"/>
      <c r="J258" s="21"/>
      <c r="K258" s="22"/>
      <c r="L258" s="21"/>
      <c r="M258" s="22"/>
      <c r="N258" s="21"/>
      <c r="O258" s="22"/>
      <c r="P258" s="21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1"/>
      <c r="B259" s="21"/>
      <c r="C259" s="21"/>
      <c r="D259" s="21"/>
      <c r="E259" s="22"/>
      <c r="F259" s="21"/>
      <c r="G259" s="22"/>
      <c r="H259" s="21"/>
      <c r="I259" s="22"/>
      <c r="J259" s="21"/>
      <c r="K259" s="22"/>
      <c r="L259" s="21"/>
      <c r="M259" s="22"/>
      <c r="N259" s="21"/>
      <c r="O259" s="22"/>
      <c r="P259" s="21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1"/>
      <c r="B260" s="21"/>
      <c r="C260" s="21"/>
      <c r="D260" s="21"/>
      <c r="E260" s="22"/>
      <c r="F260" s="21"/>
      <c r="G260" s="22"/>
      <c r="H260" s="21"/>
      <c r="I260" s="22"/>
      <c r="J260" s="21"/>
      <c r="K260" s="22"/>
      <c r="L260" s="21"/>
      <c r="M260" s="22"/>
      <c r="N260" s="21"/>
      <c r="O260" s="22"/>
      <c r="P260" s="21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1"/>
      <c r="B261" s="21"/>
      <c r="C261" s="21"/>
      <c r="D261" s="21"/>
      <c r="E261" s="22"/>
      <c r="F261" s="21"/>
      <c r="G261" s="22"/>
      <c r="H261" s="21"/>
      <c r="I261" s="22"/>
      <c r="J261" s="21"/>
      <c r="K261" s="22"/>
      <c r="L261" s="21"/>
      <c r="M261" s="22"/>
      <c r="N261" s="21"/>
      <c r="O261" s="22"/>
      <c r="P261" s="21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1"/>
      <c r="B262" s="21"/>
      <c r="C262" s="21"/>
      <c r="D262" s="21"/>
      <c r="E262" s="22"/>
      <c r="F262" s="21"/>
      <c r="G262" s="22"/>
      <c r="H262" s="21"/>
      <c r="I262" s="22"/>
      <c r="J262" s="21"/>
      <c r="K262" s="22"/>
      <c r="L262" s="21"/>
      <c r="M262" s="22"/>
      <c r="N262" s="21"/>
      <c r="O262" s="22"/>
      <c r="P262" s="21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1"/>
      <c r="B263" s="21"/>
      <c r="C263" s="21"/>
      <c r="D263" s="21"/>
      <c r="E263" s="22"/>
      <c r="F263" s="21"/>
      <c r="G263" s="22"/>
      <c r="H263" s="21"/>
      <c r="I263" s="22"/>
      <c r="J263" s="21"/>
      <c r="K263" s="22"/>
      <c r="L263" s="21"/>
      <c r="M263" s="22"/>
      <c r="N263" s="21"/>
      <c r="O263" s="22"/>
      <c r="P263" s="21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1"/>
      <c r="B264" s="21"/>
      <c r="C264" s="21"/>
      <c r="D264" s="21"/>
      <c r="E264" s="22"/>
      <c r="F264" s="21"/>
      <c r="G264" s="22"/>
      <c r="H264" s="21"/>
      <c r="I264" s="22"/>
      <c r="J264" s="21"/>
      <c r="K264" s="22"/>
      <c r="L264" s="21"/>
      <c r="M264" s="22"/>
      <c r="N264" s="21"/>
      <c r="O264" s="22"/>
      <c r="P264" s="21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9">
    <mergeCell ref="A1:B1"/>
    <mergeCell ref="M2:M3"/>
    <mergeCell ref="O2:O3"/>
    <mergeCell ref="Q2:Q3"/>
    <mergeCell ref="C2:C3"/>
    <mergeCell ref="E2:E3"/>
    <mergeCell ref="G2:G3"/>
    <mergeCell ref="I2:I3"/>
    <mergeCell ref="K2:K3"/>
  </mergeCells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0"/>
  <sheetViews>
    <sheetView topLeftCell="A10" workbookViewId="0">
      <selection sqref="A1:I48"/>
    </sheetView>
  </sheetViews>
  <sheetFormatPr defaultRowHeight="14.25"/>
  <cols>
    <col min="1" max="1" width="3.125" customWidth="1"/>
    <col min="2" max="2" width="4" customWidth="1"/>
    <col min="3" max="3" width="2.375" customWidth="1"/>
    <col min="4" max="4" width="26.375" customWidth="1"/>
    <col min="5" max="6" width="3.75" customWidth="1"/>
    <col min="7" max="7" width="4.375" customWidth="1"/>
    <col min="8" max="8" width="4.5" customWidth="1"/>
    <col min="9" max="9" width="30.375" customWidth="1"/>
  </cols>
  <sheetData>
    <row r="1" spans="1:9" ht="27" customHeight="1" thickBot="1">
      <c r="A1" s="171" t="s">
        <v>278</v>
      </c>
      <c r="B1" s="172"/>
      <c r="C1" s="172"/>
      <c r="D1" s="172"/>
      <c r="E1" s="172"/>
      <c r="F1" s="172"/>
      <c r="G1" s="172"/>
      <c r="H1" s="172"/>
      <c r="I1" s="173"/>
    </row>
    <row r="2" spans="1:9" ht="16.5" customHeight="1" thickBot="1">
      <c r="A2" s="174" t="s">
        <v>272</v>
      </c>
      <c r="B2" s="175"/>
      <c r="C2" s="175"/>
      <c r="D2" s="141">
        <v>44183</v>
      </c>
      <c r="E2" s="176" t="s">
        <v>273</v>
      </c>
      <c r="F2" s="177"/>
      <c r="G2" s="177"/>
      <c r="H2" s="177"/>
      <c r="I2" s="155"/>
    </row>
    <row r="3" spans="1:9" ht="129.75" customHeight="1" thickBot="1">
      <c r="A3" s="150" t="s">
        <v>261</v>
      </c>
      <c r="B3" s="144" t="s">
        <v>260</v>
      </c>
      <c r="C3" s="112" t="s">
        <v>1</v>
      </c>
      <c r="D3" s="142" t="s">
        <v>2</v>
      </c>
      <c r="E3" s="112" t="s">
        <v>3</v>
      </c>
      <c r="F3" s="112" t="s">
        <v>269</v>
      </c>
      <c r="G3" s="112" t="s">
        <v>270</v>
      </c>
      <c r="H3" s="164" t="s">
        <v>271</v>
      </c>
      <c r="I3" s="143" t="s">
        <v>13</v>
      </c>
    </row>
    <row r="4" spans="1:9" ht="15">
      <c r="A4" s="152">
        <v>1</v>
      </c>
      <c r="B4" s="145" t="s">
        <v>14</v>
      </c>
      <c r="C4" s="104" t="s">
        <v>15</v>
      </c>
      <c r="D4" s="105" t="s">
        <v>16</v>
      </c>
      <c r="E4" s="160">
        <v>1</v>
      </c>
      <c r="F4" s="159">
        <f>E4*3</f>
        <v>3</v>
      </c>
      <c r="G4" s="107"/>
      <c r="H4" s="107"/>
      <c r="I4" s="111"/>
    </row>
    <row r="5" spans="1:9" ht="15">
      <c r="A5" s="151">
        <v>2</v>
      </c>
      <c r="B5" s="146" t="s">
        <v>18</v>
      </c>
      <c r="C5" s="93" t="s">
        <v>19</v>
      </c>
      <c r="D5" s="92" t="s">
        <v>20</v>
      </c>
      <c r="E5" s="55">
        <v>3</v>
      </c>
      <c r="F5" s="159">
        <f t="shared" ref="F5:F47" si="0">E5*3</f>
        <v>9</v>
      </c>
      <c r="G5" s="7"/>
      <c r="H5" s="107"/>
      <c r="I5" s="102"/>
    </row>
    <row r="6" spans="1:9" ht="15">
      <c r="A6" s="151">
        <v>3</v>
      </c>
      <c r="B6" s="146" t="s">
        <v>21</v>
      </c>
      <c r="C6" s="93" t="s">
        <v>19</v>
      </c>
      <c r="D6" s="92" t="s">
        <v>22</v>
      </c>
      <c r="E6" s="55">
        <v>1</v>
      </c>
      <c r="F6" s="159">
        <f t="shared" si="0"/>
        <v>3</v>
      </c>
      <c r="G6" s="7"/>
      <c r="H6" s="107"/>
      <c r="I6" s="102"/>
    </row>
    <row r="7" spans="1:9" ht="15">
      <c r="A7" s="151">
        <v>4</v>
      </c>
      <c r="B7" s="146" t="s">
        <v>25</v>
      </c>
      <c r="C7" s="93" t="s">
        <v>19</v>
      </c>
      <c r="D7" s="92" t="s">
        <v>26</v>
      </c>
      <c r="E7" s="55">
        <v>3</v>
      </c>
      <c r="F7" s="159">
        <f t="shared" si="0"/>
        <v>9</v>
      </c>
      <c r="G7" s="7"/>
      <c r="H7" s="107"/>
      <c r="I7" s="103"/>
    </row>
    <row r="8" spans="1:9" ht="15">
      <c r="A8" s="151">
        <v>5</v>
      </c>
      <c r="B8" s="146" t="s">
        <v>32</v>
      </c>
      <c r="C8" s="93" t="s">
        <v>19</v>
      </c>
      <c r="D8" s="92" t="s">
        <v>33</v>
      </c>
      <c r="E8" s="55">
        <v>2</v>
      </c>
      <c r="F8" s="159">
        <f t="shared" si="0"/>
        <v>6</v>
      </c>
      <c r="G8" s="7"/>
      <c r="H8" s="107"/>
      <c r="I8" s="102"/>
    </row>
    <row r="9" spans="1:9" ht="15">
      <c r="A9" s="151">
        <v>6</v>
      </c>
      <c r="B9" s="146" t="s">
        <v>34</v>
      </c>
      <c r="C9" s="93" t="s">
        <v>28</v>
      </c>
      <c r="D9" s="92" t="s">
        <v>35</v>
      </c>
      <c r="E9" s="55">
        <v>1</v>
      </c>
      <c r="F9" s="159">
        <f t="shared" si="0"/>
        <v>3</v>
      </c>
      <c r="G9" s="7"/>
      <c r="H9" s="107"/>
      <c r="I9" s="102"/>
    </row>
    <row r="10" spans="1:9" ht="15">
      <c r="A10" s="151">
        <v>7</v>
      </c>
      <c r="B10" s="146" t="s">
        <v>37</v>
      </c>
      <c r="C10" s="93" t="s">
        <v>19</v>
      </c>
      <c r="D10" s="92" t="s">
        <v>38</v>
      </c>
      <c r="E10" s="55">
        <v>1</v>
      </c>
      <c r="F10" s="159">
        <f t="shared" si="0"/>
        <v>3</v>
      </c>
      <c r="G10" s="7"/>
      <c r="H10" s="107"/>
      <c r="I10" s="102"/>
    </row>
    <row r="11" spans="1:9" ht="15">
      <c r="A11" s="151">
        <v>8</v>
      </c>
      <c r="B11" s="146" t="s">
        <v>39</v>
      </c>
      <c r="C11" s="93" t="s">
        <v>15</v>
      </c>
      <c r="D11" s="92" t="s">
        <v>40</v>
      </c>
      <c r="E11" s="55">
        <v>1</v>
      </c>
      <c r="F11" s="159">
        <f t="shared" si="0"/>
        <v>3</v>
      </c>
      <c r="G11" s="7"/>
      <c r="H11" s="107"/>
      <c r="I11" s="102"/>
    </row>
    <row r="12" spans="1:9" ht="15">
      <c r="A12" s="151">
        <v>9</v>
      </c>
      <c r="B12" s="146" t="s">
        <v>41</v>
      </c>
      <c r="C12" s="93" t="s">
        <v>19</v>
      </c>
      <c r="D12" s="92" t="s">
        <v>207</v>
      </c>
      <c r="E12" s="55">
        <v>6</v>
      </c>
      <c r="F12" s="159">
        <f t="shared" si="0"/>
        <v>18</v>
      </c>
      <c r="G12" s="7"/>
      <c r="H12" s="107"/>
      <c r="I12" s="102"/>
    </row>
    <row r="13" spans="1:9" ht="15">
      <c r="A13" s="151">
        <v>10</v>
      </c>
      <c r="B13" s="147" t="s">
        <v>42</v>
      </c>
      <c r="C13" s="93" t="s">
        <v>19</v>
      </c>
      <c r="D13" s="92" t="s">
        <v>43</v>
      </c>
      <c r="E13" s="55">
        <v>3</v>
      </c>
      <c r="F13" s="159">
        <f t="shared" si="0"/>
        <v>9</v>
      </c>
      <c r="G13" s="7"/>
      <c r="H13" s="107"/>
      <c r="I13" s="102"/>
    </row>
    <row r="14" spans="1:9" ht="15">
      <c r="A14" s="151">
        <v>11</v>
      </c>
      <c r="B14" s="146" t="s">
        <v>44</v>
      </c>
      <c r="C14" s="93" t="s">
        <v>19</v>
      </c>
      <c r="D14" s="92" t="s">
        <v>45</v>
      </c>
      <c r="E14" s="55">
        <v>1</v>
      </c>
      <c r="F14" s="159">
        <f t="shared" si="0"/>
        <v>3</v>
      </c>
      <c r="G14" s="7"/>
      <c r="H14" s="107"/>
      <c r="I14" s="102"/>
    </row>
    <row r="15" spans="1:9" ht="15">
      <c r="A15" s="151">
        <v>12</v>
      </c>
      <c r="B15" s="146" t="s">
        <v>46</v>
      </c>
      <c r="C15" s="93" t="s">
        <v>19</v>
      </c>
      <c r="D15" s="92" t="s">
        <v>47</v>
      </c>
      <c r="E15" s="55">
        <v>1</v>
      </c>
      <c r="F15" s="159">
        <f t="shared" si="0"/>
        <v>3</v>
      </c>
      <c r="G15" s="7"/>
      <c r="H15" s="107"/>
      <c r="I15" s="102"/>
    </row>
    <row r="16" spans="1:9" ht="15">
      <c r="A16" s="151">
        <v>13</v>
      </c>
      <c r="B16" s="146" t="s">
        <v>48</v>
      </c>
      <c r="C16" s="93" t="s">
        <v>19</v>
      </c>
      <c r="D16" s="92" t="s">
        <v>49</v>
      </c>
      <c r="E16" s="55">
        <v>1</v>
      </c>
      <c r="F16" s="159">
        <f t="shared" si="0"/>
        <v>3</v>
      </c>
      <c r="G16" s="7"/>
      <c r="H16" s="107"/>
      <c r="I16" s="102"/>
    </row>
    <row r="17" spans="1:9" ht="15">
      <c r="A17" s="151">
        <v>14</v>
      </c>
      <c r="B17" s="146" t="s">
        <v>50</v>
      </c>
      <c r="C17" s="93" t="s">
        <v>19</v>
      </c>
      <c r="D17" s="92" t="s">
        <v>51</v>
      </c>
      <c r="E17" s="55">
        <v>1</v>
      </c>
      <c r="F17" s="159">
        <f t="shared" si="0"/>
        <v>3</v>
      </c>
      <c r="G17" s="7"/>
      <c r="H17" s="107"/>
      <c r="I17" s="102"/>
    </row>
    <row r="18" spans="1:9" ht="15">
      <c r="A18" s="151">
        <v>15</v>
      </c>
      <c r="B18" s="146" t="s">
        <v>52</v>
      </c>
      <c r="C18" s="93" t="s">
        <v>19</v>
      </c>
      <c r="D18" s="92" t="s">
        <v>53</v>
      </c>
      <c r="E18" s="55">
        <v>1</v>
      </c>
      <c r="F18" s="159">
        <f t="shared" si="0"/>
        <v>3</v>
      </c>
      <c r="G18" s="7"/>
      <c r="H18" s="107"/>
      <c r="I18" s="102"/>
    </row>
    <row r="19" spans="1:9" ht="15">
      <c r="A19" s="151">
        <v>16</v>
      </c>
      <c r="B19" s="146" t="s">
        <v>54</v>
      </c>
      <c r="C19" s="93" t="s">
        <v>19</v>
      </c>
      <c r="D19" s="92" t="s">
        <v>55</v>
      </c>
      <c r="E19" s="55">
        <v>1</v>
      </c>
      <c r="F19" s="159">
        <f t="shared" si="0"/>
        <v>3</v>
      </c>
      <c r="G19" s="7"/>
      <c r="H19" s="107"/>
      <c r="I19" s="102"/>
    </row>
    <row r="20" spans="1:9" ht="15">
      <c r="A20" s="151">
        <v>17</v>
      </c>
      <c r="B20" s="146" t="s">
        <v>56</v>
      </c>
      <c r="C20" s="93" t="s">
        <v>19</v>
      </c>
      <c r="D20" s="92" t="s">
        <v>57</v>
      </c>
      <c r="E20" s="55">
        <v>2</v>
      </c>
      <c r="F20" s="159">
        <f t="shared" si="0"/>
        <v>6</v>
      </c>
      <c r="G20" s="7"/>
      <c r="H20" s="107"/>
      <c r="I20" s="102"/>
    </row>
    <row r="21" spans="1:9" ht="15">
      <c r="A21" s="151">
        <v>18</v>
      </c>
      <c r="B21" s="148" t="s">
        <v>58</v>
      </c>
      <c r="C21" s="93" t="s">
        <v>28</v>
      </c>
      <c r="D21" s="92" t="s">
        <v>59</v>
      </c>
      <c r="E21" s="55">
        <v>1</v>
      </c>
      <c r="F21" s="159">
        <f t="shared" si="0"/>
        <v>3</v>
      </c>
      <c r="G21" s="7"/>
      <c r="H21" s="107"/>
      <c r="I21" s="102"/>
    </row>
    <row r="22" spans="1:9" ht="15">
      <c r="A22" s="151">
        <v>19</v>
      </c>
      <c r="B22" s="148" t="s">
        <v>60</v>
      </c>
      <c r="C22" s="93" t="s">
        <v>28</v>
      </c>
      <c r="D22" s="92" t="s">
        <v>61</v>
      </c>
      <c r="E22" s="55">
        <v>1</v>
      </c>
      <c r="F22" s="159">
        <f t="shared" si="0"/>
        <v>3</v>
      </c>
      <c r="G22" s="7"/>
      <c r="H22" s="107"/>
      <c r="I22" s="102"/>
    </row>
    <row r="23" spans="1:9" ht="15">
      <c r="A23" s="151">
        <v>20</v>
      </c>
      <c r="B23" s="148" t="s">
        <v>62</v>
      </c>
      <c r="C23" s="93" t="s">
        <v>19</v>
      </c>
      <c r="D23" s="92" t="s">
        <v>63</v>
      </c>
      <c r="E23" s="55">
        <v>1</v>
      </c>
      <c r="F23" s="159">
        <f t="shared" si="0"/>
        <v>3</v>
      </c>
      <c r="G23" s="7"/>
      <c r="H23" s="107"/>
      <c r="I23" s="102"/>
    </row>
    <row r="24" spans="1:9" ht="15">
      <c r="A24" s="151">
        <v>21</v>
      </c>
      <c r="B24" s="148" t="s">
        <v>64</v>
      </c>
      <c r="C24" s="93" t="s">
        <v>19</v>
      </c>
      <c r="D24" s="92" t="s">
        <v>65</v>
      </c>
      <c r="E24" s="55">
        <v>1</v>
      </c>
      <c r="F24" s="159">
        <f t="shared" si="0"/>
        <v>3</v>
      </c>
      <c r="G24" s="7"/>
      <c r="H24" s="107"/>
      <c r="I24" s="102"/>
    </row>
    <row r="25" spans="1:9" ht="15">
      <c r="A25" s="151">
        <v>22</v>
      </c>
      <c r="B25" s="148" t="s">
        <v>66</v>
      </c>
      <c r="C25" s="93" t="s">
        <v>28</v>
      </c>
      <c r="D25" s="92" t="s">
        <v>67</v>
      </c>
      <c r="E25" s="55">
        <v>1</v>
      </c>
      <c r="F25" s="159">
        <f t="shared" si="0"/>
        <v>3</v>
      </c>
      <c r="G25" s="7"/>
      <c r="H25" s="107"/>
      <c r="I25" s="102"/>
    </row>
    <row r="26" spans="1:9" ht="15">
      <c r="A26" s="151">
        <v>23</v>
      </c>
      <c r="B26" s="148" t="s">
        <v>68</v>
      </c>
      <c r="C26" s="93" t="s">
        <v>28</v>
      </c>
      <c r="D26" s="92" t="s">
        <v>69</v>
      </c>
      <c r="E26" s="55">
        <v>1</v>
      </c>
      <c r="F26" s="159">
        <f t="shared" si="0"/>
        <v>3</v>
      </c>
      <c r="G26" s="7"/>
      <c r="H26" s="107"/>
      <c r="I26" s="102"/>
    </row>
    <row r="27" spans="1:9" ht="15">
      <c r="A27" s="151">
        <v>24</v>
      </c>
      <c r="B27" s="148" t="s">
        <v>70</v>
      </c>
      <c r="C27" s="93" t="s">
        <v>19</v>
      </c>
      <c r="D27" s="92" t="s">
        <v>71</v>
      </c>
      <c r="E27" s="55">
        <v>1</v>
      </c>
      <c r="F27" s="159">
        <f t="shared" si="0"/>
        <v>3</v>
      </c>
      <c r="G27" s="7"/>
      <c r="H27" s="107"/>
      <c r="I27" s="102"/>
    </row>
    <row r="28" spans="1:9" ht="15">
      <c r="A28" s="151">
        <v>25</v>
      </c>
      <c r="B28" s="148" t="s">
        <v>72</v>
      </c>
      <c r="C28" s="93" t="s">
        <v>19</v>
      </c>
      <c r="D28" s="92" t="s">
        <v>73</v>
      </c>
      <c r="E28" s="55">
        <v>1</v>
      </c>
      <c r="F28" s="159">
        <f t="shared" si="0"/>
        <v>3</v>
      </c>
      <c r="G28" s="7"/>
      <c r="H28" s="107"/>
      <c r="I28" s="102"/>
    </row>
    <row r="29" spans="1:9" ht="15">
      <c r="A29" s="151">
        <v>26</v>
      </c>
      <c r="B29" s="148" t="s">
        <v>74</v>
      </c>
      <c r="C29" s="93" t="s">
        <v>19</v>
      </c>
      <c r="D29" s="92" t="s">
        <v>75</v>
      </c>
      <c r="E29" s="55">
        <v>2</v>
      </c>
      <c r="F29" s="159">
        <f t="shared" si="0"/>
        <v>6</v>
      </c>
      <c r="G29" s="7"/>
      <c r="H29" s="107"/>
      <c r="I29" s="102"/>
    </row>
    <row r="30" spans="1:9" ht="15">
      <c r="A30" s="151">
        <v>27</v>
      </c>
      <c r="B30" s="148" t="s">
        <v>76</v>
      </c>
      <c r="C30" s="93" t="s">
        <v>19</v>
      </c>
      <c r="D30" s="92" t="s">
        <v>77</v>
      </c>
      <c r="E30" s="55">
        <v>2</v>
      </c>
      <c r="F30" s="159">
        <f t="shared" si="0"/>
        <v>6</v>
      </c>
      <c r="G30" s="7"/>
      <c r="H30" s="107"/>
      <c r="I30" s="102"/>
    </row>
    <row r="31" spans="1:9" ht="15">
      <c r="A31" s="151">
        <v>28</v>
      </c>
      <c r="B31" s="148" t="s">
        <v>80</v>
      </c>
      <c r="C31" s="93" t="s">
        <v>28</v>
      </c>
      <c r="D31" s="92" t="s">
        <v>81</v>
      </c>
      <c r="E31" s="55">
        <v>1</v>
      </c>
      <c r="F31" s="159">
        <f t="shared" si="0"/>
        <v>3</v>
      </c>
      <c r="G31" s="7"/>
      <c r="H31" s="107"/>
      <c r="I31" s="102"/>
    </row>
    <row r="32" spans="1:9" ht="15">
      <c r="A32" s="151">
        <v>29</v>
      </c>
      <c r="B32" s="146" t="s">
        <v>84</v>
      </c>
      <c r="C32" s="93" t="s">
        <v>19</v>
      </c>
      <c r="D32" s="92" t="s">
        <v>85</v>
      </c>
      <c r="E32" s="55">
        <v>2</v>
      </c>
      <c r="F32" s="159">
        <f t="shared" si="0"/>
        <v>6</v>
      </c>
      <c r="G32" s="7"/>
      <c r="H32" s="107"/>
      <c r="I32" s="102"/>
    </row>
    <row r="33" spans="1:9" ht="15">
      <c r="A33" s="151">
        <v>30</v>
      </c>
      <c r="B33" s="147" t="s">
        <v>88</v>
      </c>
      <c r="C33" s="93" t="s">
        <v>28</v>
      </c>
      <c r="D33" s="92" t="s">
        <v>89</v>
      </c>
      <c r="E33" s="55">
        <v>1</v>
      </c>
      <c r="F33" s="159">
        <f t="shared" si="0"/>
        <v>3</v>
      </c>
      <c r="G33" s="7"/>
      <c r="H33" s="107"/>
      <c r="I33" s="102"/>
    </row>
    <row r="34" spans="1:9" ht="15">
      <c r="A34" s="151">
        <v>31</v>
      </c>
      <c r="B34" s="147" t="s">
        <v>90</v>
      </c>
      <c r="C34" s="93" t="s">
        <v>28</v>
      </c>
      <c r="D34" s="92" t="s">
        <v>91</v>
      </c>
      <c r="E34" s="55">
        <v>1</v>
      </c>
      <c r="F34" s="159">
        <f t="shared" si="0"/>
        <v>3</v>
      </c>
      <c r="G34" s="7"/>
      <c r="H34" s="107"/>
      <c r="I34" s="102"/>
    </row>
    <row r="35" spans="1:9" ht="15">
      <c r="A35" s="151">
        <v>32</v>
      </c>
      <c r="B35" s="146" t="s">
        <v>92</v>
      </c>
      <c r="C35" s="93" t="s">
        <v>19</v>
      </c>
      <c r="D35" s="92" t="s">
        <v>93</v>
      </c>
      <c r="E35" s="55">
        <v>6</v>
      </c>
      <c r="F35" s="159">
        <f t="shared" si="0"/>
        <v>18</v>
      </c>
      <c r="G35" s="7"/>
      <c r="H35" s="107"/>
      <c r="I35" s="102"/>
    </row>
    <row r="36" spans="1:9" ht="15">
      <c r="A36" s="151">
        <v>33</v>
      </c>
      <c r="B36" s="146" t="s">
        <v>95</v>
      </c>
      <c r="C36" s="93" t="s">
        <v>28</v>
      </c>
      <c r="D36" s="92" t="s">
        <v>96</v>
      </c>
      <c r="E36" s="55">
        <v>1</v>
      </c>
      <c r="F36" s="159">
        <f t="shared" si="0"/>
        <v>3</v>
      </c>
      <c r="G36" s="7"/>
      <c r="H36" s="107"/>
      <c r="I36" s="102"/>
    </row>
    <row r="37" spans="1:9" ht="15">
      <c r="A37" s="151">
        <v>34</v>
      </c>
      <c r="B37" s="146" t="s">
        <v>97</v>
      </c>
      <c r="C37" s="93" t="s">
        <v>28</v>
      </c>
      <c r="D37" s="92" t="s">
        <v>98</v>
      </c>
      <c r="E37" s="55">
        <v>3</v>
      </c>
      <c r="F37" s="159">
        <f t="shared" si="0"/>
        <v>9</v>
      </c>
      <c r="G37" s="7"/>
      <c r="H37" s="107"/>
      <c r="I37" s="102"/>
    </row>
    <row r="38" spans="1:9" ht="15">
      <c r="A38" s="151">
        <v>35</v>
      </c>
      <c r="B38" s="146" t="s">
        <v>99</v>
      </c>
      <c r="C38" s="93" t="s">
        <v>19</v>
      </c>
      <c r="D38" s="92" t="s">
        <v>100</v>
      </c>
      <c r="E38" s="55">
        <v>2</v>
      </c>
      <c r="F38" s="159">
        <f t="shared" si="0"/>
        <v>6</v>
      </c>
      <c r="G38" s="7"/>
      <c r="H38" s="107"/>
      <c r="I38" s="102"/>
    </row>
    <row r="39" spans="1:9" ht="15">
      <c r="A39" s="151">
        <v>36</v>
      </c>
      <c r="B39" s="146" t="s">
        <v>101</v>
      </c>
      <c r="C39" s="93" t="s">
        <v>19</v>
      </c>
      <c r="D39" s="92" t="s">
        <v>180</v>
      </c>
      <c r="E39" s="55">
        <v>1</v>
      </c>
      <c r="F39" s="159">
        <f t="shared" si="0"/>
        <v>3</v>
      </c>
      <c r="G39" s="7"/>
      <c r="H39" s="107"/>
      <c r="I39" s="102"/>
    </row>
    <row r="40" spans="1:9" ht="15">
      <c r="A40" s="151">
        <v>37</v>
      </c>
      <c r="B40" s="146" t="s">
        <v>103</v>
      </c>
      <c r="C40" s="93" t="s">
        <v>19</v>
      </c>
      <c r="D40" s="92" t="s">
        <v>209</v>
      </c>
      <c r="E40" s="55">
        <v>1</v>
      </c>
      <c r="F40" s="159">
        <f t="shared" si="0"/>
        <v>3</v>
      </c>
      <c r="G40" s="7"/>
      <c r="H40" s="107"/>
      <c r="I40" s="102"/>
    </row>
    <row r="41" spans="1:9" ht="15">
      <c r="A41" s="151">
        <v>38</v>
      </c>
      <c r="B41" s="146" t="s">
        <v>105</v>
      </c>
      <c r="C41" s="93" t="s">
        <v>19</v>
      </c>
      <c r="D41" s="92" t="s">
        <v>102</v>
      </c>
      <c r="E41" s="161">
        <v>6</v>
      </c>
      <c r="F41" s="159">
        <f t="shared" si="0"/>
        <v>18</v>
      </c>
      <c r="G41" s="7"/>
      <c r="H41" s="107"/>
      <c r="I41" s="102"/>
    </row>
    <row r="42" spans="1:9" ht="15">
      <c r="A42" s="151">
        <v>39</v>
      </c>
      <c r="B42" s="146" t="s">
        <v>108</v>
      </c>
      <c r="C42" s="93" t="s">
        <v>19</v>
      </c>
      <c r="D42" s="92" t="s">
        <v>104</v>
      </c>
      <c r="E42" s="161">
        <v>6</v>
      </c>
      <c r="F42" s="159">
        <f t="shared" si="0"/>
        <v>18</v>
      </c>
      <c r="G42" s="7"/>
      <c r="H42" s="107"/>
      <c r="I42" s="102"/>
    </row>
    <row r="43" spans="1:9" ht="15">
      <c r="A43" s="151">
        <v>40</v>
      </c>
      <c r="B43" s="146" t="s">
        <v>110</v>
      </c>
      <c r="C43" s="93" t="s">
        <v>19</v>
      </c>
      <c r="D43" s="92" t="s">
        <v>106</v>
      </c>
      <c r="E43" s="161">
        <v>6</v>
      </c>
      <c r="F43" s="159">
        <f t="shared" si="0"/>
        <v>18</v>
      </c>
      <c r="G43" s="7"/>
      <c r="H43" s="107"/>
      <c r="I43" s="102"/>
    </row>
    <row r="44" spans="1:9" ht="15">
      <c r="A44" s="151">
        <v>41</v>
      </c>
      <c r="B44" s="146" t="s">
        <v>112</v>
      </c>
      <c r="C44" s="93" t="s">
        <v>19</v>
      </c>
      <c r="D44" s="92" t="s">
        <v>109</v>
      </c>
      <c r="E44" s="161">
        <v>6</v>
      </c>
      <c r="F44" s="159">
        <f t="shared" si="0"/>
        <v>18</v>
      </c>
      <c r="G44" s="7"/>
      <c r="H44" s="107"/>
      <c r="I44" s="102"/>
    </row>
    <row r="45" spans="1:9" ht="15">
      <c r="A45" s="151">
        <v>42</v>
      </c>
      <c r="B45" s="146" t="s">
        <v>114</v>
      </c>
      <c r="C45" s="138" t="s">
        <v>15</v>
      </c>
      <c r="D45" s="92" t="s">
        <v>111</v>
      </c>
      <c r="E45" s="161">
        <v>6</v>
      </c>
      <c r="F45" s="159">
        <f t="shared" si="0"/>
        <v>18</v>
      </c>
      <c r="G45" s="7"/>
      <c r="H45" s="107"/>
      <c r="I45" s="102"/>
    </row>
    <row r="46" spans="1:9" ht="15">
      <c r="A46" s="151">
        <v>43</v>
      </c>
      <c r="B46" s="146" t="s">
        <v>117</v>
      </c>
      <c r="C46" s="93" t="s">
        <v>28</v>
      </c>
      <c r="D46" s="92" t="s">
        <v>113</v>
      </c>
      <c r="E46" s="161">
        <v>9</v>
      </c>
      <c r="F46" s="159">
        <f t="shared" si="0"/>
        <v>27</v>
      </c>
      <c r="G46" s="7"/>
      <c r="H46" s="107"/>
      <c r="I46" s="102"/>
    </row>
    <row r="47" spans="1:9" ht="15.75" thickBot="1">
      <c r="A47" s="153">
        <v>44</v>
      </c>
      <c r="B47" s="149" t="s">
        <v>183</v>
      </c>
      <c r="C47" s="115" t="s">
        <v>28</v>
      </c>
      <c r="D47" s="116" t="s">
        <v>179</v>
      </c>
      <c r="E47" s="162">
        <v>9</v>
      </c>
      <c r="F47" s="159">
        <f t="shared" si="0"/>
        <v>27</v>
      </c>
      <c r="G47" s="118"/>
      <c r="H47" s="118"/>
      <c r="I47" s="121"/>
    </row>
    <row r="48" spans="1:9" ht="15.75" thickBot="1">
      <c r="A48" s="158"/>
      <c r="B48" s="122"/>
      <c r="C48" s="123"/>
      <c r="D48" s="124" t="s">
        <v>119</v>
      </c>
      <c r="E48" s="125">
        <f>SUM(E4:E47)</f>
        <v>109</v>
      </c>
      <c r="F48" s="163">
        <f>SUM(F4:F47)</f>
        <v>327</v>
      </c>
      <c r="G48" s="156"/>
      <c r="H48" s="156"/>
      <c r="I48" s="157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</sheetData>
  <mergeCells count="3">
    <mergeCell ref="A2:C2"/>
    <mergeCell ref="E2:H2"/>
    <mergeCell ref="A1:I1"/>
  </mergeCells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List</vt:lpstr>
      <vt:lpstr>Archive List</vt:lpstr>
      <vt:lpstr>ECN</vt:lpstr>
      <vt:lpstr>Ckecklist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Ebenezer R</dc:creator>
  <cp:lastModifiedBy>Johnson Ebenezer R</cp:lastModifiedBy>
  <cp:lastPrinted>2020-12-18T06:58:52Z</cp:lastPrinted>
  <dcterms:created xsi:type="dcterms:W3CDTF">2020-10-16T10:48:33Z</dcterms:created>
  <dcterms:modified xsi:type="dcterms:W3CDTF">2021-01-11T07:24:30Z</dcterms:modified>
</cp:coreProperties>
</file>