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ssin" sheetId="1" r:id="rId1"/>
    <sheet name="Optim" sheetId="2" r:id="rId2"/>
    <sheet name="Attente" sheetId="3" r:id="rId3"/>
  </sheets>
  <calcPr calcId="162913"/>
</workbook>
</file>

<file path=xl/calcChain.xml><?xml version="1.0" encoding="utf-8"?>
<calcChain xmlns="http://schemas.openxmlformats.org/spreadsheetml/2006/main">
  <c r="B2" i="3" l="1"/>
  <c r="F14" i="3" s="1"/>
  <c r="G14" i="3" s="1"/>
  <c r="B4" i="3" a="1"/>
  <c r="F29" i="3"/>
  <c r="G29" i="3" s="1"/>
  <c r="F49" i="3"/>
  <c r="G49" i="3" s="1"/>
  <c r="F69" i="3"/>
  <c r="G69" i="3" s="1"/>
  <c r="F88" i="3"/>
  <c r="G88" i="3" s="1"/>
  <c r="F101" i="3"/>
  <c r="G101" i="3" s="1"/>
  <c r="J7" i="2"/>
  <c r="I8" i="2" s="1"/>
  <c r="J8" i="2" s="1"/>
  <c r="K8" i="2" s="1"/>
  <c r="L8" i="2" s="1"/>
  <c r="M8" i="2" l="1"/>
  <c r="K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I9" i="2"/>
  <c r="J9" i="2" s="1"/>
  <c r="K9" i="2" s="1"/>
  <c r="L9" i="2" l="1"/>
  <c r="M9" i="2" s="1"/>
  <c r="L7" i="2"/>
  <c r="M7" i="2" s="1"/>
  <c r="B4" i="3"/>
  <c r="I10" i="2"/>
  <c r="J10" i="2" s="1"/>
  <c r="K10" i="2" s="1"/>
  <c r="L10" i="2" l="1"/>
  <c r="M10" i="2" s="1"/>
  <c r="I11" i="2"/>
  <c r="J11" i="2" s="1"/>
  <c r="K11" i="2" s="1"/>
  <c r="L11" i="2" l="1"/>
  <c r="M11" i="2" s="1"/>
  <c r="I12" i="2"/>
  <c r="J12" i="2" s="1"/>
  <c r="K12" i="2" s="1"/>
  <c r="L12" i="2" l="1"/>
  <c r="M12" i="2" s="1"/>
  <c r="I13" i="2"/>
  <c r="J13" i="2" s="1"/>
  <c r="K13" i="2" s="1"/>
  <c r="L13" i="2" l="1"/>
  <c r="M13" i="2" s="1"/>
  <c r="I14" i="2"/>
  <c r="J14" i="2" s="1"/>
  <c r="K14" i="2" s="1"/>
  <c r="L14" i="2" l="1"/>
  <c r="M14" i="2" s="1"/>
  <c r="I15" i="2"/>
  <c r="J15" i="2" s="1"/>
  <c r="K15" i="2" s="1"/>
  <c r="L15" i="2" l="1"/>
  <c r="M15" i="2" s="1"/>
  <c r="I16" i="2"/>
  <c r="J16" i="2" s="1"/>
  <c r="K16" i="2" s="1"/>
  <c r="L16" i="2" l="1"/>
  <c r="M16" i="2" s="1"/>
  <c r="I17" i="2"/>
  <c r="J17" i="2" s="1"/>
  <c r="K17" i="2" s="1"/>
  <c r="L17" i="2" l="1"/>
  <c r="M17" i="2" s="1"/>
  <c r="I18" i="2"/>
  <c r="J18" i="2" s="1"/>
  <c r="K18" i="2" s="1"/>
  <c r="L18" i="2" l="1"/>
  <c r="M18" i="2" s="1"/>
  <c r="I19" i="2"/>
  <c r="J19" i="2" s="1"/>
  <c r="K19" i="2" s="1"/>
  <c r="L19" i="2" l="1"/>
  <c r="M19" i="2" s="1"/>
  <c r="I20" i="2"/>
  <c r="J20" i="2" s="1"/>
  <c r="K20" i="2" s="1"/>
  <c r="L20" i="2" l="1"/>
  <c r="M20" i="2" s="1"/>
  <c r="I21" i="2"/>
  <c r="J21" i="2" s="1"/>
  <c r="K21" i="2" s="1"/>
  <c r="L21" i="2" l="1"/>
  <c r="M21" i="2" s="1"/>
  <c r="I22" i="2"/>
  <c r="J22" i="2" s="1"/>
  <c r="K22" i="2" s="1"/>
  <c r="L22" i="2" l="1"/>
  <c r="M22" i="2" s="1"/>
  <c r="I23" i="2"/>
  <c r="J23" i="2" s="1"/>
  <c r="K23" i="2" s="1"/>
  <c r="L23" i="2" l="1"/>
  <c r="M23" i="2" s="1"/>
  <c r="I24" i="2"/>
  <c r="J24" i="2" s="1"/>
  <c r="K24" i="2" s="1"/>
  <c r="L24" i="2" l="1"/>
  <c r="M24" i="2" s="1"/>
  <c r="I25" i="2"/>
  <c r="J25" i="2" s="1"/>
  <c r="K25" i="2" s="1"/>
  <c r="L25" i="2" l="1"/>
  <c r="M25" i="2" s="1"/>
  <c r="I26" i="2"/>
  <c r="J26" i="2" s="1"/>
  <c r="K26" i="2" s="1"/>
  <c r="L26" i="2" l="1"/>
  <c r="M26" i="2" s="1"/>
  <c r="I27" i="2"/>
  <c r="J27" i="2" s="1"/>
  <c r="K27" i="2" s="1"/>
  <c r="L27" i="2" l="1"/>
  <c r="M27" i="2" s="1"/>
  <c r="I28" i="2"/>
  <c r="J28" i="2" s="1"/>
  <c r="K28" i="2" s="1"/>
  <c r="L28" i="2" l="1"/>
  <c r="M28" i="2" s="1"/>
  <c r="I29" i="2"/>
  <c r="J29" i="2" s="1"/>
  <c r="K29" i="2" s="1"/>
  <c r="L29" i="2" l="1"/>
  <c r="M29" i="2" s="1"/>
  <c r="I30" i="2"/>
  <c r="J30" i="2" s="1"/>
  <c r="K30" i="2" s="1"/>
  <c r="L30" i="2" l="1"/>
  <c r="M30" i="2" s="1"/>
  <c r="I31" i="2"/>
  <c r="J31" i="2" s="1"/>
  <c r="K31" i="2" s="1"/>
  <c r="L31" i="2" l="1"/>
  <c r="M31" i="2" s="1"/>
  <c r="I32" i="2"/>
  <c r="J32" i="2" s="1"/>
  <c r="K32" i="2" s="1"/>
  <c r="L32" i="2" l="1"/>
  <c r="M32" i="2" s="1"/>
  <c r="I33" i="2"/>
  <c r="J33" i="2" s="1"/>
  <c r="K33" i="2" s="1"/>
  <c r="L33" i="2" l="1"/>
  <c r="M33" i="2" s="1"/>
  <c r="I34" i="2"/>
  <c r="J34" i="2" s="1"/>
  <c r="K34" i="2" s="1"/>
  <c r="L34" i="2" l="1"/>
  <c r="M34" i="2" s="1"/>
  <c r="I35" i="2"/>
  <c r="J35" i="2" s="1"/>
  <c r="K35" i="2" s="1"/>
  <c r="L35" i="2" l="1"/>
  <c r="M35" i="2" s="1"/>
  <c r="I36" i="2"/>
  <c r="J36" i="2" s="1"/>
  <c r="K36" i="2" s="1"/>
  <c r="L36" i="2" l="1"/>
  <c r="M36" i="2" s="1"/>
  <c r="I37" i="2"/>
  <c r="J37" i="2" s="1"/>
  <c r="K37" i="2" s="1"/>
  <c r="L37" i="2" l="1"/>
  <c r="M37" i="2" s="1"/>
  <c r="I38" i="2"/>
  <c r="J38" i="2" s="1"/>
  <c r="K38" i="2" s="1"/>
  <c r="L38" i="2" l="1"/>
  <c r="M38" i="2" s="1"/>
  <c r="I39" i="2"/>
  <c r="J39" i="2" s="1"/>
  <c r="K39" i="2" s="1"/>
  <c r="L39" i="2" l="1"/>
  <c r="M39" i="2" s="1"/>
  <c r="I40" i="2"/>
  <c r="J40" i="2" s="1"/>
  <c r="K40" i="2" s="1"/>
  <c r="L40" i="2" l="1"/>
  <c r="M40" i="2" s="1"/>
  <c r="I41" i="2"/>
  <c r="J41" i="2" s="1"/>
  <c r="K41" i="2" s="1"/>
  <c r="L41" i="2" l="1"/>
  <c r="M41" i="2" s="1"/>
  <c r="I42" i="2"/>
  <c r="J42" i="2" s="1"/>
  <c r="K42" i="2" s="1"/>
  <c r="L42" i="2" l="1"/>
  <c r="M42" i="2" s="1"/>
  <c r="I43" i="2"/>
  <c r="J43" i="2" s="1"/>
  <c r="K43" i="2" s="1"/>
  <c r="L43" i="2" l="1"/>
  <c r="M43" i="2" s="1"/>
  <c r="I44" i="2"/>
  <c r="J44" i="2" s="1"/>
  <c r="K44" i="2" s="1"/>
  <c r="L44" i="2" l="1"/>
  <c r="M44" i="2" s="1"/>
  <c r="I45" i="2"/>
  <c r="J45" i="2" s="1"/>
  <c r="K45" i="2" s="1"/>
  <c r="L45" i="2" l="1"/>
  <c r="M45" i="2" s="1"/>
  <c r="I46" i="2"/>
  <c r="J46" i="2" s="1"/>
  <c r="K46" i="2" s="1"/>
  <c r="L46" i="2" l="1"/>
  <c r="M46" i="2" s="1"/>
  <c r="I47" i="2"/>
  <c r="J47" i="2" s="1"/>
  <c r="K47" i="2" s="1"/>
  <c r="L47" i="2" l="1"/>
  <c r="M47" i="2" s="1"/>
  <c r="I48" i="2"/>
  <c r="J48" i="2" s="1"/>
  <c r="K48" i="2" s="1"/>
  <c r="L48" i="2" l="1"/>
  <c r="M48" i="2" s="1"/>
  <c r="I49" i="2"/>
  <c r="J49" i="2" s="1"/>
  <c r="K49" i="2" s="1"/>
  <c r="L49" i="2" l="1"/>
  <c r="M49" i="2" s="1"/>
  <c r="I50" i="2"/>
  <c r="J50" i="2" s="1"/>
  <c r="K50" i="2" s="1"/>
  <c r="L50" i="2" l="1"/>
  <c r="M50" i="2" s="1"/>
  <c r="I51" i="2"/>
  <c r="J51" i="2" s="1"/>
  <c r="K51" i="2" s="1"/>
  <c r="L51" i="2" l="1"/>
  <c r="M51" i="2" s="1"/>
  <c r="I52" i="2"/>
  <c r="J52" i="2" s="1"/>
  <c r="K52" i="2" s="1"/>
  <c r="L52" i="2" l="1"/>
  <c r="M52" i="2" s="1"/>
  <c r="I53" i="2"/>
  <c r="J53" i="2" s="1"/>
  <c r="K53" i="2" s="1"/>
  <c r="L53" i="2" l="1"/>
  <c r="M53" i="2" s="1"/>
</calcChain>
</file>

<file path=xl/comments1.xml><?xml version="1.0" encoding="utf-8"?>
<comments xmlns="http://schemas.openxmlformats.org/spreadsheetml/2006/main">
  <authors>
    <author>Auteur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<sst xmlns="http://schemas.openxmlformats.org/spreadsheetml/2006/main" count="83" uniqueCount="74">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</sst>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D_M_-;\-* #,##0.00\ _D_M_-;_-* &quot;-&quot;??\ _D_M_-;_-@_-"/>
    <numFmt numFmtId="165" formatCode="dd/mm/yy\ 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5" fontId="8" fillId="0" borderId="6" xfId="0" applyNumberFormat="1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3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3" fontId="8" fillId="0" borderId="16" xfId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43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5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5" fontId="8" fillId="0" borderId="13" xfId="1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16" xfId="0" applyNumberFormat="1" applyFont="1" applyFill="1" applyBorder="1" applyAlignment="1">
      <alignment horizontal="center" vertical="center"/>
    </xf>
    <xf numFmtId="165" fontId="8" fillId="0" borderId="14" xfId="0" applyNumberFormat="1" applyFont="1" applyFill="1" applyBorder="1" applyAlignment="1">
      <alignment horizontal="center" vertical="center"/>
    </xf>
    <xf numFmtId="165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43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</cellXfs>
  <cellStyles count="3">
    <cellStyle name="Milliers" xfId="1" builtinId="3"/>
    <cellStyle name="Milliers_export-SO-2013-03-05 MOSAIC 2013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</xdr:row>
      <xdr:rowOff>9525</xdr:rowOff>
    </xdr:from>
    <xdr:to>
      <xdr:col>18</xdr:col>
      <xdr:colOff>257175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Normal="100" workbookViewId="0">
      <selection activeCell="C32" sqref="C3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149"/>
  <sheetViews>
    <sheetView workbookViewId="0">
      <selection activeCell="P6" sqref="P6"/>
    </sheetView>
  </sheetViews>
  <sheetFormatPr baseColWidth="10"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2" style="1" bestFit="1" customWidth="1"/>
    <col min="5" max="5" width="12" style="1" customWidth="1"/>
    <col min="6" max="7" width="11.42578125" style="1" bestFit="1" customWidth="1"/>
    <col min="8" max="8" width="11.42578125" style="1" customWidth="1"/>
    <col min="9" max="10" width="11.42578125" style="1" bestFit="1" customWidth="1"/>
    <col min="11" max="11" width="9" style="1" bestFit="1" customWidth="1"/>
    <col min="12" max="12" width="9.7109375" style="1" customWidth="1"/>
    <col min="13" max="13" width="7.7109375" style="1" bestFit="1" customWidth="1"/>
    <col min="14" max="16384" width="9.140625" style="1"/>
  </cols>
  <sheetData>
    <row r="3" spans="1:14" ht="15.75" thickBot="1" x14ac:dyDescent="0.3"/>
    <row r="4" spans="1:14" ht="15" customHeight="1" x14ac:dyDescent="0.25">
      <c r="A4" s="2" t="s">
        <v>11</v>
      </c>
      <c r="B4" s="13"/>
      <c r="D4" s="14" t="s">
        <v>9</v>
      </c>
      <c r="E4" s="15"/>
      <c r="F4" s="15"/>
      <c r="G4" s="15"/>
      <c r="H4" s="16"/>
      <c r="I4" s="2" t="s">
        <v>2</v>
      </c>
      <c r="J4" s="3"/>
      <c r="K4" s="3"/>
      <c r="L4" s="14" t="s">
        <v>71</v>
      </c>
      <c r="M4" s="15"/>
      <c r="N4" s="16"/>
    </row>
    <row r="5" spans="1:14" x14ac:dyDescent="0.25">
      <c r="A5" s="4" t="s">
        <v>12</v>
      </c>
      <c r="B5" s="17" t="s">
        <v>3</v>
      </c>
      <c r="D5" s="4" t="s">
        <v>12</v>
      </c>
      <c r="E5" s="5" t="s">
        <v>12</v>
      </c>
      <c r="F5" s="5" t="s">
        <v>3</v>
      </c>
      <c r="G5" s="5" t="s">
        <v>3</v>
      </c>
      <c r="H5" s="17" t="s">
        <v>4</v>
      </c>
      <c r="I5" s="4" t="s">
        <v>3</v>
      </c>
      <c r="J5" s="5" t="s">
        <v>3</v>
      </c>
      <c r="K5" s="5" t="s">
        <v>3</v>
      </c>
      <c r="L5" s="4" t="s">
        <v>3</v>
      </c>
      <c r="M5" s="5" t="s">
        <v>72</v>
      </c>
      <c r="N5" s="17" t="s">
        <v>73</v>
      </c>
    </row>
    <row r="6" spans="1:14" x14ac:dyDescent="0.25">
      <c r="A6" s="6" t="s">
        <v>69</v>
      </c>
      <c r="B6" s="18" t="s">
        <v>10</v>
      </c>
      <c r="D6" s="32" t="s">
        <v>0</v>
      </c>
      <c r="E6" s="7" t="s">
        <v>68</v>
      </c>
      <c r="F6" s="7" t="s">
        <v>7</v>
      </c>
      <c r="G6" s="7" t="s">
        <v>8</v>
      </c>
      <c r="H6" s="18" t="s">
        <v>1</v>
      </c>
      <c r="I6" s="6" t="s">
        <v>5</v>
      </c>
      <c r="J6" s="7" t="s">
        <v>6</v>
      </c>
      <c r="K6" s="7" t="s">
        <v>13</v>
      </c>
      <c r="L6" s="6" t="s">
        <v>14</v>
      </c>
      <c r="M6" s="7" t="s">
        <v>70</v>
      </c>
      <c r="N6" s="18" t="s">
        <v>71</v>
      </c>
    </row>
    <row r="7" spans="1:14" x14ac:dyDescent="0.25">
      <c r="A7" s="19">
        <v>1</v>
      </c>
      <c r="B7" s="33">
        <v>44197</v>
      </c>
      <c r="D7" s="19" t="s">
        <v>21</v>
      </c>
      <c r="E7" s="29">
        <v>1</v>
      </c>
      <c r="F7" s="12">
        <v>44197</v>
      </c>
      <c r="G7" s="12">
        <v>44348</v>
      </c>
      <c r="H7" s="20">
        <v>6.0570564138177438</v>
      </c>
      <c r="I7" s="8">
        <v>44197</v>
      </c>
      <c r="J7" s="12">
        <f>I7+H7</f>
        <v>44203.057056413818</v>
      </c>
      <c r="K7" s="11">
        <f ca="1">OFFSET($B$6,1+MATCH(J7,$B$7:$B$150,1),0)</f>
        <v>44228</v>
      </c>
      <c r="L7" s="39">
        <f ca="1">K7+Attente!$B$3</f>
        <v>44258</v>
      </c>
      <c r="M7" s="9">
        <f ca="1">G7-L7</f>
        <v>90</v>
      </c>
      <c r="N7" s="42">
        <v>1E-3</v>
      </c>
    </row>
    <row r="8" spans="1:14" x14ac:dyDescent="0.25">
      <c r="A8" s="19">
        <v>2</v>
      </c>
      <c r="B8" s="34">
        <v>44228</v>
      </c>
      <c r="D8" s="19" t="s">
        <v>22</v>
      </c>
      <c r="E8" s="29">
        <v>2</v>
      </c>
      <c r="F8" s="12">
        <v>44198</v>
      </c>
      <c r="G8" s="12">
        <v>44349</v>
      </c>
      <c r="H8" s="20">
        <v>59.133726067602218</v>
      </c>
      <c r="I8" s="8">
        <f>J7</f>
        <v>44203.057056413818</v>
      </c>
      <c r="J8" s="10">
        <f>I8+H8</f>
        <v>44262.190782481419</v>
      </c>
      <c r="K8" s="11">
        <f t="shared" ref="K8:K53" ca="1" si="0">OFFSET($B$6,1+MATCH(J8,$B$7:$B$150,1),0)</f>
        <v>44287</v>
      </c>
      <c r="L8" s="39">
        <f ca="1">K8+Attente!$B$3</f>
        <v>44317</v>
      </c>
      <c r="M8" s="9">
        <f t="shared" ref="M8:M53" ca="1" si="1">G8-L8</f>
        <v>32</v>
      </c>
      <c r="N8" s="42">
        <v>1E-3</v>
      </c>
    </row>
    <row r="9" spans="1:14" x14ac:dyDescent="0.25">
      <c r="A9" s="19">
        <v>3</v>
      </c>
      <c r="B9" s="34">
        <v>44256</v>
      </c>
      <c r="D9" s="19" t="s">
        <v>23</v>
      </c>
      <c r="E9" s="29">
        <v>3</v>
      </c>
      <c r="F9" s="12">
        <v>44199</v>
      </c>
      <c r="G9" s="12">
        <v>44350</v>
      </c>
      <c r="H9" s="20">
        <v>18.738048272122583</v>
      </c>
      <c r="I9" s="8">
        <f t="shared" ref="I9:I53" si="2">J8</f>
        <v>44262.190782481419</v>
      </c>
      <c r="J9" s="10">
        <f t="shared" ref="J9:J53" si="3">I9+H9</f>
        <v>44280.928830753539</v>
      </c>
      <c r="K9" s="11">
        <f t="shared" ca="1" si="0"/>
        <v>44287</v>
      </c>
      <c r="L9" s="39">
        <f ca="1">K9+Attente!$B$3</f>
        <v>44317</v>
      </c>
      <c r="M9" s="9">
        <f t="shared" ca="1" si="1"/>
        <v>33</v>
      </c>
      <c r="N9" s="42">
        <v>1E-3</v>
      </c>
    </row>
    <row r="10" spans="1:14" x14ac:dyDescent="0.25">
      <c r="A10" s="19">
        <v>4</v>
      </c>
      <c r="B10" s="34">
        <v>44287</v>
      </c>
      <c r="D10" s="19" t="s">
        <v>24</v>
      </c>
      <c r="E10" s="29">
        <v>4</v>
      </c>
      <c r="F10" s="12">
        <v>44200</v>
      </c>
      <c r="G10" s="12">
        <v>44351</v>
      </c>
      <c r="H10" s="20">
        <v>6.0447291071835094</v>
      </c>
      <c r="I10" s="8">
        <f t="shared" si="2"/>
        <v>44280.928830753539</v>
      </c>
      <c r="J10" s="10">
        <f t="shared" si="3"/>
        <v>44286.973559860722</v>
      </c>
      <c r="K10" s="11">
        <f t="shared" ca="1" si="0"/>
        <v>44287</v>
      </c>
      <c r="L10" s="39">
        <f ca="1">K10+Attente!$B$3</f>
        <v>44317</v>
      </c>
      <c r="M10" s="9">
        <f t="shared" ca="1" si="1"/>
        <v>34</v>
      </c>
      <c r="N10" s="42">
        <v>1E-3</v>
      </c>
    </row>
    <row r="11" spans="1:14" x14ac:dyDescent="0.25">
      <c r="A11" s="19">
        <v>5</v>
      </c>
      <c r="B11" s="34">
        <v>44317</v>
      </c>
      <c r="D11" s="19" t="s">
        <v>25</v>
      </c>
      <c r="E11" s="29">
        <v>5</v>
      </c>
      <c r="F11" s="12">
        <v>44201</v>
      </c>
      <c r="G11" s="12">
        <v>44352</v>
      </c>
      <c r="H11" s="20">
        <v>71.008938170736101</v>
      </c>
      <c r="I11" s="8">
        <f t="shared" si="2"/>
        <v>44286.973559860722</v>
      </c>
      <c r="J11" s="10">
        <f t="shared" si="3"/>
        <v>44357.982498031459</v>
      </c>
      <c r="K11" s="11">
        <f t="shared" ca="1" si="0"/>
        <v>44378</v>
      </c>
      <c r="L11" s="39">
        <f ca="1">K11+Attente!$B$3</f>
        <v>44408</v>
      </c>
      <c r="M11" s="9">
        <f t="shared" ca="1" si="1"/>
        <v>-56</v>
      </c>
      <c r="N11" s="42">
        <v>1E-3</v>
      </c>
    </row>
    <row r="12" spans="1:14" x14ac:dyDescent="0.25">
      <c r="A12" s="19">
        <v>6</v>
      </c>
      <c r="B12" s="34">
        <v>44348</v>
      </c>
      <c r="D12" s="19" t="s">
        <v>26</v>
      </c>
      <c r="E12" s="29">
        <v>6</v>
      </c>
      <c r="F12" s="12">
        <v>44202</v>
      </c>
      <c r="G12" s="12">
        <v>44353</v>
      </c>
      <c r="H12" s="20">
        <v>19.023993354589813</v>
      </c>
      <c r="I12" s="8">
        <f t="shared" si="2"/>
        <v>44357.982498031459</v>
      </c>
      <c r="J12" s="10">
        <f t="shared" si="3"/>
        <v>44377.006491386048</v>
      </c>
      <c r="K12" s="11">
        <f t="shared" ca="1" si="0"/>
        <v>44378</v>
      </c>
      <c r="L12" s="39">
        <f ca="1">K12+Attente!$B$3</f>
        <v>44408</v>
      </c>
      <c r="M12" s="9">
        <f t="shared" ca="1" si="1"/>
        <v>-55</v>
      </c>
      <c r="N12" s="42">
        <v>1E-3</v>
      </c>
    </row>
    <row r="13" spans="1:14" x14ac:dyDescent="0.25">
      <c r="A13" s="19">
        <v>7</v>
      </c>
      <c r="B13" s="34">
        <v>44378</v>
      </c>
      <c r="D13" s="19" t="s">
        <v>27</v>
      </c>
      <c r="E13" s="29">
        <v>7</v>
      </c>
      <c r="F13" s="12">
        <v>44203</v>
      </c>
      <c r="G13" s="12">
        <v>44354</v>
      </c>
      <c r="H13" s="20">
        <v>91.397392312343911</v>
      </c>
      <c r="I13" s="8">
        <f t="shared" si="2"/>
        <v>44377.006491386048</v>
      </c>
      <c r="J13" s="10">
        <f t="shared" si="3"/>
        <v>44468.403883698389</v>
      </c>
      <c r="K13" s="11">
        <f t="shared" ca="1" si="0"/>
        <v>44470</v>
      </c>
      <c r="L13" s="39">
        <f ca="1">K13+Attente!$B$3</f>
        <v>44500</v>
      </c>
      <c r="M13" s="9">
        <f t="shared" ca="1" si="1"/>
        <v>-146</v>
      </c>
      <c r="N13" s="42">
        <v>1E-3</v>
      </c>
    </row>
    <row r="14" spans="1:14" x14ac:dyDescent="0.25">
      <c r="A14" s="19">
        <v>8</v>
      </c>
      <c r="B14" s="34">
        <v>44409</v>
      </c>
      <c r="D14" s="19" t="s">
        <v>28</v>
      </c>
      <c r="E14" s="29">
        <v>8</v>
      </c>
      <c r="F14" s="12">
        <v>44204</v>
      </c>
      <c r="G14" s="12">
        <v>44355</v>
      </c>
      <c r="H14" s="20">
        <v>100.43780432615303</v>
      </c>
      <c r="I14" s="8">
        <f t="shared" si="2"/>
        <v>44468.403883698389</v>
      </c>
      <c r="J14" s="10">
        <f t="shared" si="3"/>
        <v>44568.841688024542</v>
      </c>
      <c r="K14" s="11">
        <f t="shared" ca="1" si="0"/>
        <v>44593</v>
      </c>
      <c r="L14" s="39">
        <f ca="1">K14+Attente!$B$3</f>
        <v>44623</v>
      </c>
      <c r="M14" s="9">
        <f t="shared" ca="1" si="1"/>
        <v>-268</v>
      </c>
      <c r="N14" s="42">
        <v>1E-3</v>
      </c>
    </row>
    <row r="15" spans="1:14" x14ac:dyDescent="0.25">
      <c r="A15" s="19">
        <v>9</v>
      </c>
      <c r="B15" s="34">
        <v>44440</v>
      </c>
      <c r="D15" s="19" t="s">
        <v>29</v>
      </c>
      <c r="E15" s="29">
        <v>9</v>
      </c>
      <c r="F15" s="12">
        <v>44205</v>
      </c>
      <c r="G15" s="12">
        <v>44356</v>
      </c>
      <c r="H15" s="20">
        <v>19.985794411269485</v>
      </c>
      <c r="I15" s="8">
        <f t="shared" si="2"/>
        <v>44568.841688024542</v>
      </c>
      <c r="J15" s="10">
        <f t="shared" si="3"/>
        <v>44588.827482435809</v>
      </c>
      <c r="K15" s="11">
        <f t="shared" ca="1" si="0"/>
        <v>44593</v>
      </c>
      <c r="L15" s="39">
        <f ca="1">K15+Attente!$B$3</f>
        <v>44623</v>
      </c>
      <c r="M15" s="9">
        <f t="shared" ca="1" si="1"/>
        <v>-267</v>
      </c>
      <c r="N15" s="42">
        <v>1E-3</v>
      </c>
    </row>
    <row r="16" spans="1:14" x14ac:dyDescent="0.25">
      <c r="A16" s="19">
        <v>10</v>
      </c>
      <c r="B16" s="34">
        <v>44470</v>
      </c>
      <c r="D16" s="19" t="s">
        <v>30</v>
      </c>
      <c r="E16" s="29">
        <v>10</v>
      </c>
      <c r="F16" s="12">
        <v>44206</v>
      </c>
      <c r="G16" s="12">
        <v>44357</v>
      </c>
      <c r="H16" s="20">
        <v>66.262665981598033</v>
      </c>
      <c r="I16" s="8">
        <f t="shared" si="2"/>
        <v>44588.827482435809</v>
      </c>
      <c r="J16" s="10">
        <f t="shared" si="3"/>
        <v>44655.09014841741</v>
      </c>
      <c r="K16" s="11">
        <f t="shared" ca="1" si="0"/>
        <v>44682</v>
      </c>
      <c r="L16" s="39">
        <f ca="1">K16+Attente!$B$3</f>
        <v>44712</v>
      </c>
      <c r="M16" s="9">
        <f t="shared" ca="1" si="1"/>
        <v>-355</v>
      </c>
      <c r="N16" s="42">
        <v>1E-3</v>
      </c>
    </row>
    <row r="17" spans="1:14" x14ac:dyDescent="0.25">
      <c r="A17" s="19">
        <v>11</v>
      </c>
      <c r="B17" s="34">
        <v>44501</v>
      </c>
      <c r="D17" s="19" t="s">
        <v>31</v>
      </c>
      <c r="E17" s="29">
        <v>11</v>
      </c>
      <c r="F17" s="12">
        <v>44207</v>
      </c>
      <c r="G17" s="12">
        <v>44358</v>
      </c>
      <c r="H17" s="20">
        <v>50.971380124670937</v>
      </c>
      <c r="I17" s="8">
        <f t="shared" si="2"/>
        <v>44655.09014841741</v>
      </c>
      <c r="J17" s="10">
        <f t="shared" si="3"/>
        <v>44706.061528542079</v>
      </c>
      <c r="K17" s="11">
        <f t="shared" ca="1" si="0"/>
        <v>44713</v>
      </c>
      <c r="L17" s="39">
        <f ca="1">K17+Attente!$B$3</f>
        <v>44743</v>
      </c>
      <c r="M17" s="9">
        <f t="shared" ca="1" si="1"/>
        <v>-385</v>
      </c>
      <c r="N17" s="42">
        <v>1E-3</v>
      </c>
    </row>
    <row r="18" spans="1:14" x14ac:dyDescent="0.25">
      <c r="A18" s="19">
        <v>12</v>
      </c>
      <c r="B18" s="34">
        <v>44531</v>
      </c>
      <c r="D18" s="19" t="s">
        <v>32</v>
      </c>
      <c r="E18" s="29">
        <v>12</v>
      </c>
      <c r="F18" s="12">
        <v>44208</v>
      </c>
      <c r="G18" s="12">
        <v>44359</v>
      </c>
      <c r="H18" s="20">
        <v>70.966533793091116</v>
      </c>
      <c r="I18" s="8">
        <f t="shared" si="2"/>
        <v>44706.061528542079</v>
      </c>
      <c r="J18" s="10">
        <f t="shared" si="3"/>
        <v>44777.028062335172</v>
      </c>
      <c r="K18" s="11">
        <f t="shared" ca="1" si="0"/>
        <v>44805</v>
      </c>
      <c r="L18" s="39">
        <f ca="1">K18+Attente!$B$3</f>
        <v>44835</v>
      </c>
      <c r="M18" s="9">
        <f t="shared" ca="1" si="1"/>
        <v>-476</v>
      </c>
      <c r="N18" s="42">
        <v>1E-3</v>
      </c>
    </row>
    <row r="19" spans="1:14" x14ac:dyDescent="0.25">
      <c r="A19" s="19">
        <v>13</v>
      </c>
      <c r="B19" s="34">
        <v>44562</v>
      </c>
      <c r="D19" s="19" t="s">
        <v>33</v>
      </c>
      <c r="E19" s="29">
        <v>13</v>
      </c>
      <c r="F19" s="12">
        <v>44209</v>
      </c>
      <c r="G19" s="12">
        <v>44360</v>
      </c>
      <c r="H19" s="20">
        <v>63.581780628128165</v>
      </c>
      <c r="I19" s="8">
        <f t="shared" si="2"/>
        <v>44777.028062335172</v>
      </c>
      <c r="J19" s="10">
        <f t="shared" si="3"/>
        <v>44840.609842963298</v>
      </c>
      <c r="K19" s="11">
        <f t="shared" ca="1" si="0"/>
        <v>44866</v>
      </c>
      <c r="L19" s="39">
        <f ca="1">K19+Attente!$B$3</f>
        <v>44896</v>
      </c>
      <c r="M19" s="9">
        <f t="shared" ca="1" si="1"/>
        <v>-536</v>
      </c>
      <c r="N19" s="42">
        <v>1E-3</v>
      </c>
    </row>
    <row r="20" spans="1:14" x14ac:dyDescent="0.25">
      <c r="A20" s="19">
        <v>14</v>
      </c>
      <c r="B20" s="34">
        <v>44593</v>
      </c>
      <c r="D20" s="19" t="s">
        <v>34</v>
      </c>
      <c r="E20" s="29">
        <v>14</v>
      </c>
      <c r="F20" s="12">
        <v>44210</v>
      </c>
      <c r="G20" s="12">
        <v>44361</v>
      </c>
      <c r="H20" s="20">
        <v>80.619208482891608</v>
      </c>
      <c r="I20" s="8">
        <f t="shared" si="2"/>
        <v>44840.609842963298</v>
      </c>
      <c r="J20" s="10">
        <f t="shared" si="3"/>
        <v>44921.229051446193</v>
      </c>
      <c r="K20" s="11">
        <f t="shared" ca="1" si="0"/>
        <v>44927</v>
      </c>
      <c r="L20" s="39">
        <f ca="1">K20+Attente!$B$3</f>
        <v>44957</v>
      </c>
      <c r="M20" s="9">
        <f t="shared" ca="1" si="1"/>
        <v>-596</v>
      </c>
      <c r="N20" s="42">
        <v>1E-3</v>
      </c>
    </row>
    <row r="21" spans="1:14" x14ac:dyDescent="0.25">
      <c r="A21" s="19">
        <v>15</v>
      </c>
      <c r="B21" s="34">
        <v>44621</v>
      </c>
      <c r="D21" s="19" t="s">
        <v>35</v>
      </c>
      <c r="E21" s="29">
        <v>15</v>
      </c>
      <c r="F21" s="12">
        <v>44211</v>
      </c>
      <c r="G21" s="12">
        <v>44362</v>
      </c>
      <c r="H21" s="20">
        <v>5.2154307152810686</v>
      </c>
      <c r="I21" s="8">
        <f t="shared" si="2"/>
        <v>44921.229051446193</v>
      </c>
      <c r="J21" s="10">
        <f t="shared" si="3"/>
        <v>44926.444482161474</v>
      </c>
      <c r="K21" s="11">
        <f t="shared" ca="1" si="0"/>
        <v>44927</v>
      </c>
      <c r="L21" s="39">
        <f ca="1">K21+Attente!$B$3</f>
        <v>44957</v>
      </c>
      <c r="M21" s="9">
        <f t="shared" ca="1" si="1"/>
        <v>-595</v>
      </c>
      <c r="N21" s="42">
        <v>1E-3</v>
      </c>
    </row>
    <row r="22" spans="1:14" x14ac:dyDescent="0.25">
      <c r="A22" s="19">
        <v>16</v>
      </c>
      <c r="B22" s="34">
        <v>44652</v>
      </c>
      <c r="D22" s="19" t="s">
        <v>36</v>
      </c>
      <c r="E22" s="29">
        <v>16</v>
      </c>
      <c r="F22" s="12">
        <v>44212</v>
      </c>
      <c r="G22" s="12">
        <v>44363</v>
      </c>
      <c r="H22" s="20">
        <v>99.170079072609909</v>
      </c>
      <c r="I22" s="8">
        <f t="shared" si="2"/>
        <v>44926.444482161474</v>
      </c>
      <c r="J22" s="10">
        <f t="shared" si="3"/>
        <v>45025.614561234084</v>
      </c>
      <c r="K22" s="11">
        <f t="shared" ca="1" si="0"/>
        <v>45047</v>
      </c>
      <c r="L22" s="39">
        <f ca="1">K22+Attente!$B$3</f>
        <v>45077</v>
      </c>
      <c r="M22" s="9">
        <f t="shared" ca="1" si="1"/>
        <v>-714</v>
      </c>
      <c r="N22" s="42">
        <v>1E-3</v>
      </c>
    </row>
    <row r="23" spans="1:14" x14ac:dyDescent="0.25">
      <c r="A23" s="19">
        <v>17</v>
      </c>
      <c r="B23" s="34">
        <v>44682</v>
      </c>
      <c r="D23" s="19" t="s">
        <v>37</v>
      </c>
      <c r="E23" s="29">
        <v>17</v>
      </c>
      <c r="F23" s="12">
        <v>44213</v>
      </c>
      <c r="G23" s="12">
        <v>44364</v>
      </c>
      <c r="H23" s="20">
        <v>62.911239470995213</v>
      </c>
      <c r="I23" s="8">
        <f t="shared" si="2"/>
        <v>45025.614561234084</v>
      </c>
      <c r="J23" s="10">
        <f t="shared" si="3"/>
        <v>45088.52580070508</v>
      </c>
      <c r="K23" s="11">
        <f t="shared" ca="1" si="0"/>
        <v>45108</v>
      </c>
      <c r="L23" s="39">
        <f ca="1">K23+Attente!$B$3</f>
        <v>45138</v>
      </c>
      <c r="M23" s="9">
        <f t="shared" ca="1" si="1"/>
        <v>-774</v>
      </c>
      <c r="N23" s="42">
        <v>1E-3</v>
      </c>
    </row>
    <row r="24" spans="1:14" x14ac:dyDescent="0.25">
      <c r="A24" s="19">
        <v>18</v>
      </c>
      <c r="B24" s="34">
        <v>44713</v>
      </c>
      <c r="D24" s="19" t="s">
        <v>38</v>
      </c>
      <c r="E24" s="29">
        <v>18</v>
      </c>
      <c r="F24" s="12">
        <v>44214</v>
      </c>
      <c r="G24" s="12">
        <v>44365</v>
      </c>
      <c r="H24" s="20">
        <v>104.91653566864618</v>
      </c>
      <c r="I24" s="8">
        <f t="shared" si="2"/>
        <v>45088.52580070508</v>
      </c>
      <c r="J24" s="10">
        <f t="shared" si="3"/>
        <v>45193.442336373722</v>
      </c>
      <c r="K24" s="11">
        <f t="shared" ca="1" si="0"/>
        <v>45200</v>
      </c>
      <c r="L24" s="39">
        <f ca="1">K24+Attente!$B$3</f>
        <v>45230</v>
      </c>
      <c r="M24" s="9">
        <f t="shared" ca="1" si="1"/>
        <v>-865</v>
      </c>
      <c r="N24" s="42">
        <v>1E-3</v>
      </c>
    </row>
    <row r="25" spans="1:14" x14ac:dyDescent="0.25">
      <c r="A25" s="19">
        <v>19</v>
      </c>
      <c r="B25" s="34">
        <v>44743</v>
      </c>
      <c r="D25" s="19" t="s">
        <v>39</v>
      </c>
      <c r="E25" s="29">
        <v>19</v>
      </c>
      <c r="F25" s="12">
        <v>44215</v>
      </c>
      <c r="G25" s="12">
        <v>44366</v>
      </c>
      <c r="H25" s="20">
        <v>121.41721009794317</v>
      </c>
      <c r="I25" s="8">
        <f t="shared" si="2"/>
        <v>45193.442336373722</v>
      </c>
      <c r="J25" s="10">
        <f t="shared" si="3"/>
        <v>45314.859546471664</v>
      </c>
      <c r="K25" s="11">
        <f t="shared" ca="1" si="0"/>
        <v>45323</v>
      </c>
      <c r="L25" s="39">
        <f ca="1">K25+Attente!$B$3</f>
        <v>45353</v>
      </c>
      <c r="M25" s="9">
        <f t="shared" ca="1" si="1"/>
        <v>-987</v>
      </c>
      <c r="N25" s="42">
        <v>1E-3</v>
      </c>
    </row>
    <row r="26" spans="1:14" x14ac:dyDescent="0.25">
      <c r="A26" s="19">
        <v>20</v>
      </c>
      <c r="B26" s="34">
        <v>44774</v>
      </c>
      <c r="D26" s="19" t="s">
        <v>40</v>
      </c>
      <c r="E26" s="29">
        <v>20</v>
      </c>
      <c r="F26" s="12">
        <v>44216</v>
      </c>
      <c r="G26" s="12">
        <v>44367</v>
      </c>
      <c r="H26" s="20">
        <v>82.03466125092784</v>
      </c>
      <c r="I26" s="8">
        <f t="shared" si="2"/>
        <v>45314.859546471664</v>
      </c>
      <c r="J26" s="10">
        <f t="shared" si="3"/>
        <v>45396.894207722595</v>
      </c>
      <c r="K26" s="11">
        <f t="shared" ca="1" si="0"/>
        <v>45413</v>
      </c>
      <c r="L26" s="39">
        <f ca="1">K26+Attente!$B$3</f>
        <v>45443</v>
      </c>
      <c r="M26" s="9">
        <f t="shared" ca="1" si="1"/>
        <v>-1076</v>
      </c>
      <c r="N26" s="42">
        <v>1E-3</v>
      </c>
    </row>
    <row r="27" spans="1:14" x14ac:dyDescent="0.25">
      <c r="A27" s="19">
        <v>21</v>
      </c>
      <c r="B27" s="34">
        <v>44805</v>
      </c>
      <c r="D27" s="19" t="s">
        <v>41</v>
      </c>
      <c r="E27" s="29">
        <v>21</v>
      </c>
      <c r="F27" s="12">
        <v>44217</v>
      </c>
      <c r="G27" s="12">
        <v>44368</v>
      </c>
      <c r="H27" s="20">
        <v>66.312142265576355</v>
      </c>
      <c r="I27" s="8">
        <f t="shared" si="2"/>
        <v>45396.894207722595</v>
      </c>
      <c r="J27" s="10">
        <f t="shared" si="3"/>
        <v>45463.20634998817</v>
      </c>
      <c r="K27" s="11">
        <f t="shared" ca="1" si="0"/>
        <v>45474</v>
      </c>
      <c r="L27" s="39">
        <f ca="1">K27+Attente!$B$3</f>
        <v>45504</v>
      </c>
      <c r="M27" s="9">
        <f t="shared" ca="1" si="1"/>
        <v>-1136</v>
      </c>
      <c r="N27" s="42">
        <v>1E-3</v>
      </c>
    </row>
    <row r="28" spans="1:14" x14ac:dyDescent="0.25">
      <c r="A28" s="19">
        <v>22</v>
      </c>
      <c r="B28" s="34">
        <v>44835</v>
      </c>
      <c r="D28" s="19" t="s">
        <v>42</v>
      </c>
      <c r="E28" s="29">
        <v>22</v>
      </c>
      <c r="F28" s="12">
        <v>44218</v>
      </c>
      <c r="G28" s="12">
        <v>44369</v>
      </c>
      <c r="H28" s="20">
        <v>8.9684065688919237</v>
      </c>
      <c r="I28" s="8">
        <f t="shared" si="2"/>
        <v>45463.20634998817</v>
      </c>
      <c r="J28" s="10">
        <f t="shared" si="3"/>
        <v>45472.174756557062</v>
      </c>
      <c r="K28" s="11">
        <f t="shared" ca="1" si="0"/>
        <v>45474</v>
      </c>
      <c r="L28" s="39">
        <f ca="1">K28+Attente!$B$3</f>
        <v>45504</v>
      </c>
      <c r="M28" s="9">
        <f t="shared" ca="1" si="1"/>
        <v>-1135</v>
      </c>
      <c r="N28" s="42">
        <v>1E-3</v>
      </c>
    </row>
    <row r="29" spans="1:14" x14ac:dyDescent="0.25">
      <c r="A29" s="19">
        <v>23</v>
      </c>
      <c r="B29" s="34">
        <v>44866</v>
      </c>
      <c r="D29" s="19" t="s">
        <v>43</v>
      </c>
      <c r="E29" s="29">
        <v>23</v>
      </c>
      <c r="F29" s="12">
        <v>44219</v>
      </c>
      <c r="G29" s="12">
        <v>44370</v>
      </c>
      <c r="H29" s="20">
        <v>76.311738693380008</v>
      </c>
      <c r="I29" s="8">
        <f t="shared" si="2"/>
        <v>45472.174756557062</v>
      </c>
      <c r="J29" s="10">
        <f t="shared" si="3"/>
        <v>45548.486495250443</v>
      </c>
      <c r="K29" s="11">
        <f t="shared" ca="1" si="0"/>
        <v>45566</v>
      </c>
      <c r="L29" s="39">
        <f ca="1">K29+Attente!$B$3</f>
        <v>45596</v>
      </c>
      <c r="M29" s="9">
        <f t="shared" ca="1" si="1"/>
        <v>-1226</v>
      </c>
      <c r="N29" s="42">
        <v>1E-3</v>
      </c>
    </row>
    <row r="30" spans="1:14" x14ac:dyDescent="0.25">
      <c r="A30" s="19">
        <v>24</v>
      </c>
      <c r="B30" s="34">
        <v>44896</v>
      </c>
      <c r="D30" s="19" t="s">
        <v>44</v>
      </c>
      <c r="E30" s="29">
        <v>24</v>
      </c>
      <c r="F30" s="12">
        <v>44220</v>
      </c>
      <c r="G30" s="12">
        <v>44371</v>
      </c>
      <c r="H30" s="20">
        <v>62.363640902177231</v>
      </c>
      <c r="I30" s="8">
        <f t="shared" si="2"/>
        <v>45548.486495250443</v>
      </c>
      <c r="J30" s="10">
        <f t="shared" si="3"/>
        <v>45610.850136152621</v>
      </c>
      <c r="K30" s="11">
        <f t="shared" ca="1" si="0"/>
        <v>45627</v>
      </c>
      <c r="L30" s="39">
        <f ca="1">K30+Attente!$B$3</f>
        <v>45657</v>
      </c>
      <c r="M30" s="9">
        <f t="shared" ca="1" si="1"/>
        <v>-1286</v>
      </c>
      <c r="N30" s="42">
        <v>1E-3</v>
      </c>
    </row>
    <row r="31" spans="1:14" x14ac:dyDescent="0.25">
      <c r="A31" s="19">
        <v>25</v>
      </c>
      <c r="B31" s="34">
        <v>44927</v>
      </c>
      <c r="D31" s="19" t="s">
        <v>45</v>
      </c>
      <c r="E31" s="29">
        <v>25</v>
      </c>
      <c r="F31" s="12">
        <v>44221</v>
      </c>
      <c r="G31" s="12">
        <v>44372</v>
      </c>
      <c r="H31" s="20">
        <v>63.027580796781272</v>
      </c>
      <c r="I31" s="8">
        <f t="shared" si="2"/>
        <v>45610.850136152621</v>
      </c>
      <c r="J31" s="10">
        <f t="shared" si="3"/>
        <v>45673.877716949406</v>
      </c>
      <c r="K31" s="11">
        <f t="shared" ca="1" si="0"/>
        <v>45689</v>
      </c>
      <c r="L31" s="39">
        <f ca="1">K31+Attente!$B$3</f>
        <v>45719</v>
      </c>
      <c r="M31" s="9">
        <f t="shared" ca="1" si="1"/>
        <v>-1347</v>
      </c>
      <c r="N31" s="42">
        <v>1E-3</v>
      </c>
    </row>
    <row r="32" spans="1:14" x14ac:dyDescent="0.25">
      <c r="A32" s="19">
        <v>26</v>
      </c>
      <c r="B32" s="34">
        <v>44958</v>
      </c>
      <c r="D32" s="19" t="s">
        <v>46</v>
      </c>
      <c r="E32" s="29">
        <v>26</v>
      </c>
      <c r="F32" s="12">
        <v>44222</v>
      </c>
      <c r="G32" s="12">
        <v>44373</v>
      </c>
      <c r="H32" s="20">
        <v>124.57449648246569</v>
      </c>
      <c r="I32" s="8">
        <f t="shared" si="2"/>
        <v>45673.877716949406</v>
      </c>
      <c r="J32" s="10">
        <f t="shared" si="3"/>
        <v>45798.452213431869</v>
      </c>
      <c r="K32" s="11">
        <f t="shared" ca="1" si="0"/>
        <v>45809</v>
      </c>
      <c r="L32" s="39">
        <f ca="1">K32+Attente!$B$3</f>
        <v>45839</v>
      </c>
      <c r="M32" s="9">
        <f t="shared" ca="1" si="1"/>
        <v>-1466</v>
      </c>
      <c r="N32" s="42">
        <v>1E-3</v>
      </c>
    </row>
    <row r="33" spans="1:14" x14ac:dyDescent="0.25">
      <c r="A33" s="19">
        <v>27</v>
      </c>
      <c r="B33" s="34">
        <v>44986</v>
      </c>
      <c r="D33" s="19" t="s">
        <v>47</v>
      </c>
      <c r="E33" s="29">
        <v>27</v>
      </c>
      <c r="F33" s="12">
        <v>44223</v>
      </c>
      <c r="G33" s="12">
        <v>44374</v>
      </c>
      <c r="H33" s="20">
        <v>183.79394401524607</v>
      </c>
      <c r="I33" s="8">
        <f t="shared" si="2"/>
        <v>45798.452213431869</v>
      </c>
      <c r="J33" s="10">
        <f t="shared" si="3"/>
        <v>45982.246157447116</v>
      </c>
      <c r="K33" s="11">
        <f t="shared" ca="1" si="0"/>
        <v>45992</v>
      </c>
      <c r="L33" s="39">
        <f ca="1">K33+Attente!$B$3</f>
        <v>46022</v>
      </c>
      <c r="M33" s="9">
        <f t="shared" ca="1" si="1"/>
        <v>-1648</v>
      </c>
      <c r="N33" s="42">
        <v>1E-3</v>
      </c>
    </row>
    <row r="34" spans="1:14" x14ac:dyDescent="0.25">
      <c r="A34" s="19">
        <v>28</v>
      </c>
      <c r="B34" s="34">
        <v>45017</v>
      </c>
      <c r="D34" s="19" t="s">
        <v>48</v>
      </c>
      <c r="E34" s="29">
        <v>28</v>
      </c>
      <c r="F34" s="12">
        <v>44224</v>
      </c>
      <c r="G34" s="12">
        <v>44375</v>
      </c>
      <c r="H34" s="20">
        <v>49.388670184363015</v>
      </c>
      <c r="I34" s="8">
        <f t="shared" si="2"/>
        <v>45982.246157447116</v>
      </c>
      <c r="J34" s="10">
        <f t="shared" si="3"/>
        <v>46031.634827631482</v>
      </c>
      <c r="K34" s="11">
        <f t="shared" ca="1" si="0"/>
        <v>46054</v>
      </c>
      <c r="L34" s="39">
        <f ca="1">K34+Attente!$B$3</f>
        <v>46084</v>
      </c>
      <c r="M34" s="9">
        <f t="shared" ca="1" si="1"/>
        <v>-1709</v>
      </c>
      <c r="N34" s="42">
        <v>1E-3</v>
      </c>
    </row>
    <row r="35" spans="1:14" x14ac:dyDescent="0.25">
      <c r="A35" s="19">
        <v>29</v>
      </c>
      <c r="B35" s="34">
        <v>45047</v>
      </c>
      <c r="D35" s="19" t="s">
        <v>49</v>
      </c>
      <c r="E35" s="29">
        <v>29</v>
      </c>
      <c r="F35" s="12">
        <v>44225</v>
      </c>
      <c r="G35" s="12">
        <v>44376</v>
      </c>
      <c r="H35" s="20">
        <v>180.57498964499032</v>
      </c>
      <c r="I35" s="8">
        <f t="shared" si="2"/>
        <v>46031.634827631482</v>
      </c>
      <c r="J35" s="10">
        <f t="shared" si="3"/>
        <v>46212.209817276474</v>
      </c>
      <c r="K35" s="11">
        <f t="shared" ca="1" si="0"/>
        <v>46235</v>
      </c>
      <c r="L35" s="39">
        <f ca="1">K35+Attente!$B$3</f>
        <v>46265</v>
      </c>
      <c r="M35" s="9">
        <f t="shared" ca="1" si="1"/>
        <v>-1889</v>
      </c>
      <c r="N35" s="42">
        <v>1E-3</v>
      </c>
    </row>
    <row r="36" spans="1:14" x14ac:dyDescent="0.25">
      <c r="A36" s="19">
        <v>30</v>
      </c>
      <c r="B36" s="34">
        <v>45078</v>
      </c>
      <c r="D36" s="19" t="s">
        <v>50</v>
      </c>
      <c r="E36" s="29">
        <v>30</v>
      </c>
      <c r="F36" s="12">
        <v>44226</v>
      </c>
      <c r="G36" s="12">
        <v>44377</v>
      </c>
      <c r="H36" s="20">
        <v>91.335183151017191</v>
      </c>
      <c r="I36" s="8">
        <f t="shared" si="2"/>
        <v>46212.209817276474</v>
      </c>
      <c r="J36" s="10">
        <f t="shared" si="3"/>
        <v>46303.54500042749</v>
      </c>
      <c r="K36" s="11">
        <f t="shared" ca="1" si="0"/>
        <v>46327</v>
      </c>
      <c r="L36" s="39">
        <f ca="1">K36+Attente!$B$3</f>
        <v>46357</v>
      </c>
      <c r="M36" s="9">
        <f t="shared" ca="1" si="1"/>
        <v>-1980</v>
      </c>
      <c r="N36" s="42">
        <v>1E-3</v>
      </c>
    </row>
    <row r="37" spans="1:14" x14ac:dyDescent="0.25">
      <c r="A37" s="19">
        <v>31</v>
      </c>
      <c r="B37" s="34">
        <v>45108</v>
      </c>
      <c r="D37" s="19" t="s">
        <v>51</v>
      </c>
      <c r="E37" s="29">
        <v>31</v>
      </c>
      <c r="F37" s="12">
        <v>44227</v>
      </c>
      <c r="G37" s="12">
        <v>44378</v>
      </c>
      <c r="H37" s="20">
        <v>7.552572845661671</v>
      </c>
      <c r="I37" s="8">
        <f t="shared" si="2"/>
        <v>46303.54500042749</v>
      </c>
      <c r="J37" s="10">
        <f t="shared" si="3"/>
        <v>46311.097573273153</v>
      </c>
      <c r="K37" s="11">
        <f t="shared" ca="1" si="0"/>
        <v>46327</v>
      </c>
      <c r="L37" s="39">
        <f ca="1">K37+Attente!$B$3</f>
        <v>46357</v>
      </c>
      <c r="M37" s="9">
        <f t="shared" ca="1" si="1"/>
        <v>-1979</v>
      </c>
      <c r="N37" s="42">
        <v>1E-3</v>
      </c>
    </row>
    <row r="38" spans="1:14" x14ac:dyDescent="0.25">
      <c r="A38" s="19">
        <v>32</v>
      </c>
      <c r="B38" s="34">
        <v>45139</v>
      </c>
      <c r="D38" s="19" t="s">
        <v>52</v>
      </c>
      <c r="E38" s="29">
        <v>32</v>
      </c>
      <c r="F38" s="12">
        <v>44228</v>
      </c>
      <c r="G38" s="12">
        <v>44379</v>
      </c>
      <c r="H38" s="20">
        <v>124.09825788770928</v>
      </c>
      <c r="I38" s="8">
        <f t="shared" si="2"/>
        <v>46311.097573273153</v>
      </c>
      <c r="J38" s="10">
        <f t="shared" si="3"/>
        <v>46435.195831160861</v>
      </c>
      <c r="K38" s="11">
        <f t="shared" ca="1" si="0"/>
        <v>46447</v>
      </c>
      <c r="L38" s="39">
        <f ca="1">K38+Attente!$B$3</f>
        <v>46477</v>
      </c>
      <c r="M38" s="9">
        <f t="shared" ca="1" si="1"/>
        <v>-2098</v>
      </c>
      <c r="N38" s="42">
        <v>1E-3</v>
      </c>
    </row>
    <row r="39" spans="1:14" x14ac:dyDescent="0.25">
      <c r="A39" s="19">
        <v>33</v>
      </c>
      <c r="B39" s="34">
        <v>45170</v>
      </c>
      <c r="D39" s="19" t="s">
        <v>53</v>
      </c>
      <c r="E39" s="29">
        <v>33</v>
      </c>
      <c r="F39" s="12">
        <v>44229</v>
      </c>
      <c r="G39" s="12">
        <v>44380</v>
      </c>
      <c r="H39" s="20">
        <v>163.82573384982302</v>
      </c>
      <c r="I39" s="8">
        <f t="shared" si="2"/>
        <v>46435.195831160861</v>
      </c>
      <c r="J39" s="10">
        <f t="shared" si="3"/>
        <v>46599.021565010684</v>
      </c>
      <c r="K39" s="11">
        <f t="shared" ca="1" si="0"/>
        <v>46600</v>
      </c>
      <c r="L39" s="39">
        <f ca="1">K39+Attente!$B$3</f>
        <v>46630</v>
      </c>
      <c r="M39" s="9">
        <f t="shared" ca="1" si="1"/>
        <v>-2250</v>
      </c>
      <c r="N39" s="42">
        <v>1E-3</v>
      </c>
    </row>
    <row r="40" spans="1:14" x14ac:dyDescent="0.25">
      <c r="A40" s="19">
        <v>34</v>
      </c>
      <c r="B40" s="34">
        <v>45200</v>
      </c>
      <c r="D40" s="19" t="s">
        <v>54</v>
      </c>
      <c r="E40" s="29">
        <v>34</v>
      </c>
      <c r="F40" s="12">
        <v>44230</v>
      </c>
      <c r="G40" s="12">
        <v>44381</v>
      </c>
      <c r="H40" s="20">
        <v>3.2842756186795898</v>
      </c>
      <c r="I40" s="8">
        <f t="shared" si="2"/>
        <v>46599.021565010684</v>
      </c>
      <c r="J40" s="10">
        <f t="shared" si="3"/>
        <v>46602.305840629364</v>
      </c>
      <c r="K40" s="11">
        <f t="shared" ca="1" si="0"/>
        <v>46631</v>
      </c>
      <c r="L40" s="39">
        <f ca="1">K40+Attente!$B$3</f>
        <v>46661</v>
      </c>
      <c r="M40" s="9">
        <f t="shared" ca="1" si="1"/>
        <v>-2280</v>
      </c>
      <c r="N40" s="42">
        <v>1E-3</v>
      </c>
    </row>
    <row r="41" spans="1:14" x14ac:dyDescent="0.25">
      <c r="A41" s="19">
        <v>35</v>
      </c>
      <c r="B41" s="34">
        <v>45231</v>
      </c>
      <c r="D41" s="19" t="s">
        <v>55</v>
      </c>
      <c r="E41" s="29">
        <v>35</v>
      </c>
      <c r="F41" s="12">
        <v>44231</v>
      </c>
      <c r="G41" s="12">
        <v>44382</v>
      </c>
      <c r="H41" s="20">
        <v>2.8915996739505965</v>
      </c>
      <c r="I41" s="8">
        <f t="shared" si="2"/>
        <v>46602.305840629364</v>
      </c>
      <c r="J41" s="10">
        <f t="shared" si="3"/>
        <v>46605.197440303316</v>
      </c>
      <c r="K41" s="11">
        <f t="shared" ca="1" si="0"/>
        <v>46631</v>
      </c>
      <c r="L41" s="39">
        <f ca="1">K41+Attente!$B$3</f>
        <v>46661</v>
      </c>
      <c r="M41" s="9">
        <f t="shared" ca="1" si="1"/>
        <v>-2279</v>
      </c>
      <c r="N41" s="42">
        <v>1E-3</v>
      </c>
    </row>
    <row r="42" spans="1:14" x14ac:dyDescent="0.25">
      <c r="A42" s="19">
        <v>36</v>
      </c>
      <c r="B42" s="34">
        <v>45261</v>
      </c>
      <c r="D42" s="19" t="s">
        <v>56</v>
      </c>
      <c r="E42" s="29">
        <v>36</v>
      </c>
      <c r="F42" s="12">
        <v>44232</v>
      </c>
      <c r="G42" s="12">
        <v>44383</v>
      </c>
      <c r="H42" s="20">
        <v>103.06735426762448</v>
      </c>
      <c r="I42" s="8">
        <f t="shared" si="2"/>
        <v>46605.197440303316</v>
      </c>
      <c r="J42" s="10">
        <f t="shared" si="3"/>
        <v>46708.26479457094</v>
      </c>
      <c r="K42" s="11">
        <f t="shared" ca="1" si="0"/>
        <v>46722</v>
      </c>
      <c r="L42" s="39">
        <f ca="1">K42+Attente!$B$3</f>
        <v>46752</v>
      </c>
      <c r="M42" s="9">
        <f t="shared" ca="1" si="1"/>
        <v>-2369</v>
      </c>
      <c r="N42" s="42">
        <v>1E-3</v>
      </c>
    </row>
    <row r="43" spans="1:14" x14ac:dyDescent="0.25">
      <c r="A43" s="19">
        <v>37</v>
      </c>
      <c r="B43" s="34">
        <v>45292</v>
      </c>
      <c r="D43" s="19" t="s">
        <v>57</v>
      </c>
      <c r="E43" s="29">
        <v>37</v>
      </c>
      <c r="F43" s="12">
        <v>44233</v>
      </c>
      <c r="G43" s="12">
        <v>44384</v>
      </c>
      <c r="H43" s="20">
        <v>4.5219828676905065</v>
      </c>
      <c r="I43" s="8">
        <f t="shared" si="2"/>
        <v>46708.26479457094</v>
      </c>
      <c r="J43" s="10">
        <f t="shared" si="3"/>
        <v>46712.786777438632</v>
      </c>
      <c r="K43" s="11">
        <f t="shared" ca="1" si="0"/>
        <v>46722</v>
      </c>
      <c r="L43" s="39">
        <f ca="1">K43+Attente!$B$3</f>
        <v>46752</v>
      </c>
      <c r="M43" s="9">
        <f t="shared" ca="1" si="1"/>
        <v>-2368</v>
      </c>
      <c r="N43" s="42">
        <v>1E-3</v>
      </c>
    </row>
    <row r="44" spans="1:14" x14ac:dyDescent="0.25">
      <c r="A44" s="19">
        <v>38</v>
      </c>
      <c r="B44" s="34">
        <v>45323</v>
      </c>
      <c r="D44" s="19" t="s">
        <v>58</v>
      </c>
      <c r="E44" s="29">
        <v>38</v>
      </c>
      <c r="F44" s="12">
        <v>44234</v>
      </c>
      <c r="G44" s="12">
        <v>44385</v>
      </c>
      <c r="H44" s="20">
        <v>61.580011888955248</v>
      </c>
      <c r="I44" s="8">
        <f t="shared" si="2"/>
        <v>46712.786777438632</v>
      </c>
      <c r="J44" s="10">
        <f t="shared" si="3"/>
        <v>46774.366789327585</v>
      </c>
      <c r="K44" s="11">
        <f t="shared" ca="1" si="0"/>
        <v>46784</v>
      </c>
      <c r="L44" s="39">
        <f ca="1">K44+Attente!$B$3</f>
        <v>46814</v>
      </c>
      <c r="M44" s="9">
        <f t="shared" ca="1" si="1"/>
        <v>-2429</v>
      </c>
      <c r="N44" s="42">
        <v>1E-3</v>
      </c>
    </row>
    <row r="45" spans="1:14" x14ac:dyDescent="0.25">
      <c r="A45" s="19">
        <v>39</v>
      </c>
      <c r="B45" s="34">
        <v>45352</v>
      </c>
      <c r="D45" s="19" t="s">
        <v>59</v>
      </c>
      <c r="E45" s="29">
        <v>39</v>
      </c>
      <c r="F45" s="12">
        <v>44235</v>
      </c>
      <c r="G45" s="12">
        <v>44386</v>
      </c>
      <c r="H45" s="20">
        <v>41.950542433683758</v>
      </c>
      <c r="I45" s="8">
        <f t="shared" si="2"/>
        <v>46774.366789327585</v>
      </c>
      <c r="J45" s="10">
        <f t="shared" si="3"/>
        <v>46816.317331761267</v>
      </c>
      <c r="K45" s="11">
        <f t="shared" ca="1" si="0"/>
        <v>46844</v>
      </c>
      <c r="L45" s="39">
        <f ca="1">K45+Attente!$B$3</f>
        <v>46874</v>
      </c>
      <c r="M45" s="9">
        <f t="shared" ca="1" si="1"/>
        <v>-2488</v>
      </c>
      <c r="N45" s="42">
        <v>1E-3</v>
      </c>
    </row>
    <row r="46" spans="1:14" x14ac:dyDescent="0.25">
      <c r="A46" s="19">
        <v>40</v>
      </c>
      <c r="B46" s="34">
        <v>45383</v>
      </c>
      <c r="D46" s="19" t="s">
        <v>60</v>
      </c>
      <c r="E46" s="29">
        <v>40</v>
      </c>
      <c r="F46" s="12">
        <v>44236</v>
      </c>
      <c r="G46" s="12">
        <v>44387</v>
      </c>
      <c r="H46" s="20">
        <v>25.261514611808177</v>
      </c>
      <c r="I46" s="8">
        <f t="shared" si="2"/>
        <v>46816.317331761267</v>
      </c>
      <c r="J46" s="10">
        <f t="shared" si="3"/>
        <v>46841.578846373079</v>
      </c>
      <c r="K46" s="11">
        <f t="shared" ca="1" si="0"/>
        <v>46844</v>
      </c>
      <c r="L46" s="39">
        <f ca="1">K46+Attente!$B$3</f>
        <v>46874</v>
      </c>
      <c r="M46" s="9">
        <f t="shared" ca="1" si="1"/>
        <v>-2487</v>
      </c>
      <c r="N46" s="42">
        <v>1E-3</v>
      </c>
    </row>
    <row r="47" spans="1:14" x14ac:dyDescent="0.25">
      <c r="A47" s="19">
        <v>41</v>
      </c>
      <c r="B47" s="34">
        <v>45413</v>
      </c>
      <c r="D47" s="19" t="s">
        <v>61</v>
      </c>
      <c r="E47" s="29">
        <v>41</v>
      </c>
      <c r="F47" s="12">
        <v>44237</v>
      </c>
      <c r="G47" s="12">
        <v>44388</v>
      </c>
      <c r="H47" s="20">
        <v>71.609672947864183</v>
      </c>
      <c r="I47" s="8">
        <f t="shared" si="2"/>
        <v>46841.578846373079</v>
      </c>
      <c r="J47" s="10">
        <f t="shared" si="3"/>
        <v>46913.188519320945</v>
      </c>
      <c r="K47" s="11">
        <f t="shared" ca="1" si="0"/>
        <v>46935</v>
      </c>
      <c r="L47" s="39">
        <f ca="1">K47+Attente!$B$3</f>
        <v>46965</v>
      </c>
      <c r="M47" s="9">
        <f t="shared" ca="1" si="1"/>
        <v>-2577</v>
      </c>
      <c r="N47" s="42">
        <v>1E-3</v>
      </c>
    </row>
    <row r="48" spans="1:14" x14ac:dyDescent="0.25">
      <c r="A48" s="19">
        <v>42</v>
      </c>
      <c r="B48" s="34">
        <v>45444</v>
      </c>
      <c r="D48" s="19" t="s">
        <v>62</v>
      </c>
      <c r="E48" s="29">
        <v>42</v>
      </c>
      <c r="F48" s="12">
        <v>44238</v>
      </c>
      <c r="G48" s="12">
        <v>44389</v>
      </c>
      <c r="H48" s="20">
        <v>15.425560686366785</v>
      </c>
      <c r="I48" s="8">
        <f t="shared" si="2"/>
        <v>46913.188519320945</v>
      </c>
      <c r="J48" s="10">
        <f t="shared" si="3"/>
        <v>46928.614080007312</v>
      </c>
      <c r="K48" s="11">
        <f t="shared" ca="1" si="0"/>
        <v>46935</v>
      </c>
      <c r="L48" s="39">
        <f ca="1">K48+Attente!$B$3</f>
        <v>46965</v>
      </c>
      <c r="M48" s="9">
        <f t="shared" ca="1" si="1"/>
        <v>-2576</v>
      </c>
      <c r="N48" s="42">
        <v>1E-3</v>
      </c>
    </row>
    <row r="49" spans="1:14" x14ac:dyDescent="0.25">
      <c r="A49" s="19">
        <v>43</v>
      </c>
      <c r="B49" s="34">
        <v>45474</v>
      </c>
      <c r="D49" s="19" t="s">
        <v>63</v>
      </c>
      <c r="E49" s="29">
        <v>43</v>
      </c>
      <c r="F49" s="12">
        <v>44239</v>
      </c>
      <c r="G49" s="12">
        <v>44390</v>
      </c>
      <c r="H49" s="20">
        <v>7.9176558365248804</v>
      </c>
      <c r="I49" s="8">
        <f t="shared" si="2"/>
        <v>46928.614080007312</v>
      </c>
      <c r="J49" s="10">
        <f t="shared" si="3"/>
        <v>46936.531735843833</v>
      </c>
      <c r="K49" s="11">
        <f t="shared" ca="1" si="0"/>
        <v>46966</v>
      </c>
      <c r="L49" s="39">
        <f ca="1">K49+Attente!$B$3</f>
        <v>46996</v>
      </c>
      <c r="M49" s="9">
        <f t="shared" ca="1" si="1"/>
        <v>-2606</v>
      </c>
      <c r="N49" s="42">
        <v>1E-3</v>
      </c>
    </row>
    <row r="50" spans="1:14" x14ac:dyDescent="0.25">
      <c r="A50" s="19">
        <v>44</v>
      </c>
      <c r="B50" s="34">
        <v>45505</v>
      </c>
      <c r="D50" s="19" t="s">
        <v>64</v>
      </c>
      <c r="E50" s="29">
        <v>44</v>
      </c>
      <c r="F50" s="12">
        <v>44240</v>
      </c>
      <c r="G50" s="12">
        <v>44391</v>
      </c>
      <c r="H50" s="20">
        <v>23.890602133078644</v>
      </c>
      <c r="I50" s="8">
        <f t="shared" si="2"/>
        <v>46936.531735843833</v>
      </c>
      <c r="J50" s="10">
        <f t="shared" si="3"/>
        <v>46960.42233797691</v>
      </c>
      <c r="K50" s="11">
        <f t="shared" ca="1" si="0"/>
        <v>46966</v>
      </c>
      <c r="L50" s="39">
        <f ca="1">K50+Attente!$B$3</f>
        <v>46996</v>
      </c>
      <c r="M50" s="9">
        <f t="shared" ca="1" si="1"/>
        <v>-2605</v>
      </c>
      <c r="N50" s="42">
        <v>1E-3</v>
      </c>
    </row>
    <row r="51" spans="1:14" x14ac:dyDescent="0.25">
      <c r="A51" s="19">
        <v>45</v>
      </c>
      <c r="B51" s="34">
        <v>45536</v>
      </c>
      <c r="D51" s="19" t="s">
        <v>65</v>
      </c>
      <c r="E51" s="29">
        <v>45</v>
      </c>
      <c r="F51" s="12">
        <v>44241</v>
      </c>
      <c r="G51" s="12">
        <v>44392</v>
      </c>
      <c r="H51" s="20">
        <v>2.9309573532106676</v>
      </c>
      <c r="I51" s="8">
        <f t="shared" si="2"/>
        <v>46960.42233797691</v>
      </c>
      <c r="J51" s="10">
        <f t="shared" si="3"/>
        <v>46963.353295330118</v>
      </c>
      <c r="K51" s="11">
        <f t="shared" ca="1" si="0"/>
        <v>46966</v>
      </c>
      <c r="L51" s="39">
        <f ca="1">K51+Attente!$B$3</f>
        <v>46996</v>
      </c>
      <c r="M51" s="9">
        <f t="shared" ca="1" si="1"/>
        <v>-2604</v>
      </c>
      <c r="N51" s="42">
        <v>1E-3</v>
      </c>
    </row>
    <row r="52" spans="1:14" x14ac:dyDescent="0.25">
      <c r="A52" s="19">
        <v>46</v>
      </c>
      <c r="B52" s="34">
        <v>45566</v>
      </c>
      <c r="D52" s="19" t="s">
        <v>66</v>
      </c>
      <c r="E52" s="29">
        <v>46</v>
      </c>
      <c r="F52" s="12">
        <v>44242</v>
      </c>
      <c r="G52" s="12">
        <v>44393</v>
      </c>
      <c r="H52" s="20">
        <v>89.581861417052849</v>
      </c>
      <c r="I52" s="8">
        <f t="shared" si="2"/>
        <v>46963.353295330118</v>
      </c>
      <c r="J52" s="10">
        <f t="shared" si="3"/>
        <v>47052.935156747168</v>
      </c>
      <c r="K52" s="11">
        <f t="shared" ca="1" si="0"/>
        <v>47058</v>
      </c>
      <c r="L52" s="39">
        <f ca="1">K52+Attente!$B$3</f>
        <v>47088</v>
      </c>
      <c r="M52" s="9">
        <f t="shared" ca="1" si="1"/>
        <v>-2695</v>
      </c>
      <c r="N52" s="42">
        <v>1E-3</v>
      </c>
    </row>
    <row r="53" spans="1:14" ht="15.75" thickBot="1" x14ac:dyDescent="0.3">
      <c r="A53" s="19">
        <v>47</v>
      </c>
      <c r="B53" s="34">
        <v>45597</v>
      </c>
      <c r="D53" s="21" t="s">
        <v>67</v>
      </c>
      <c r="E53" s="30">
        <v>47</v>
      </c>
      <c r="F53" s="31">
        <v>44243</v>
      </c>
      <c r="G53" s="31">
        <v>44394</v>
      </c>
      <c r="H53" s="22">
        <v>21.10197024477165</v>
      </c>
      <c r="I53" s="36">
        <f t="shared" si="2"/>
        <v>47052.935156747168</v>
      </c>
      <c r="J53" s="37">
        <f t="shared" si="3"/>
        <v>47074.037126991941</v>
      </c>
      <c r="K53" s="38">
        <f t="shared" ca="1" si="0"/>
        <v>47088</v>
      </c>
      <c r="L53" s="40">
        <f ca="1">K53+Attente!$B$3</f>
        <v>47118</v>
      </c>
      <c r="M53" s="41">
        <f t="shared" ca="1" si="1"/>
        <v>-2724</v>
      </c>
      <c r="N53" s="43">
        <v>1E-3</v>
      </c>
    </row>
    <row r="54" spans="1:14" x14ac:dyDescent="0.25">
      <c r="A54" s="19">
        <v>48</v>
      </c>
      <c r="B54" s="34">
        <v>45627</v>
      </c>
    </row>
    <row r="55" spans="1:14" x14ac:dyDescent="0.25">
      <c r="A55" s="19">
        <v>49</v>
      </c>
      <c r="B55" s="34">
        <v>45658</v>
      </c>
    </row>
    <row r="56" spans="1:14" x14ac:dyDescent="0.25">
      <c r="A56" s="19">
        <v>50</v>
      </c>
      <c r="B56" s="34">
        <v>45689</v>
      </c>
    </row>
    <row r="57" spans="1:14" x14ac:dyDescent="0.25">
      <c r="A57" s="19">
        <v>51</v>
      </c>
      <c r="B57" s="34">
        <v>45717</v>
      </c>
    </row>
    <row r="58" spans="1:14" x14ac:dyDescent="0.25">
      <c r="A58" s="19">
        <v>52</v>
      </c>
      <c r="B58" s="34">
        <v>45748</v>
      </c>
    </row>
    <row r="59" spans="1:14" x14ac:dyDescent="0.25">
      <c r="A59" s="19">
        <v>53</v>
      </c>
      <c r="B59" s="34">
        <v>45778</v>
      </c>
    </row>
    <row r="60" spans="1:14" x14ac:dyDescent="0.25">
      <c r="A60" s="19">
        <v>54</v>
      </c>
      <c r="B60" s="34">
        <v>45809</v>
      </c>
    </row>
    <row r="61" spans="1:14" x14ac:dyDescent="0.25">
      <c r="A61" s="19">
        <v>55</v>
      </c>
      <c r="B61" s="34">
        <v>45839</v>
      </c>
    </row>
    <row r="62" spans="1:14" x14ac:dyDescent="0.25">
      <c r="A62" s="19">
        <v>56</v>
      </c>
      <c r="B62" s="34">
        <v>45870</v>
      </c>
    </row>
    <row r="63" spans="1:14" x14ac:dyDescent="0.25">
      <c r="A63" s="19">
        <v>57</v>
      </c>
      <c r="B63" s="34">
        <v>45901</v>
      </c>
    </row>
    <row r="64" spans="1:14" x14ac:dyDescent="0.25">
      <c r="A64" s="19">
        <v>58</v>
      </c>
      <c r="B64" s="34">
        <v>45931</v>
      </c>
    </row>
    <row r="65" spans="1:2" x14ac:dyDescent="0.25">
      <c r="A65" s="19">
        <v>59</v>
      </c>
      <c r="B65" s="34">
        <v>45962</v>
      </c>
    </row>
    <row r="66" spans="1:2" x14ac:dyDescent="0.25">
      <c r="A66" s="19">
        <v>60</v>
      </c>
      <c r="B66" s="34">
        <v>45992</v>
      </c>
    </row>
    <row r="67" spans="1:2" x14ac:dyDescent="0.25">
      <c r="A67" s="19">
        <v>61</v>
      </c>
      <c r="B67" s="34">
        <v>46023</v>
      </c>
    </row>
    <row r="68" spans="1:2" x14ac:dyDescent="0.25">
      <c r="A68" s="19">
        <v>62</v>
      </c>
      <c r="B68" s="34">
        <v>46054</v>
      </c>
    </row>
    <row r="69" spans="1:2" x14ac:dyDescent="0.25">
      <c r="A69" s="19">
        <v>63</v>
      </c>
      <c r="B69" s="34">
        <v>46082</v>
      </c>
    </row>
    <row r="70" spans="1:2" x14ac:dyDescent="0.25">
      <c r="A70" s="19">
        <v>64</v>
      </c>
      <c r="B70" s="34">
        <v>46113</v>
      </c>
    </row>
    <row r="71" spans="1:2" x14ac:dyDescent="0.25">
      <c r="A71" s="19">
        <v>65</v>
      </c>
      <c r="B71" s="34">
        <v>46143</v>
      </c>
    </row>
    <row r="72" spans="1:2" x14ac:dyDescent="0.25">
      <c r="A72" s="19">
        <v>66</v>
      </c>
      <c r="B72" s="34">
        <v>46174</v>
      </c>
    </row>
    <row r="73" spans="1:2" x14ac:dyDescent="0.25">
      <c r="A73" s="19">
        <v>67</v>
      </c>
      <c r="B73" s="34">
        <v>46204</v>
      </c>
    </row>
    <row r="74" spans="1:2" x14ac:dyDescent="0.25">
      <c r="A74" s="19">
        <v>68</v>
      </c>
      <c r="B74" s="34">
        <v>46235</v>
      </c>
    </row>
    <row r="75" spans="1:2" x14ac:dyDescent="0.25">
      <c r="A75" s="19">
        <v>69</v>
      </c>
      <c r="B75" s="34">
        <v>46266</v>
      </c>
    </row>
    <row r="76" spans="1:2" x14ac:dyDescent="0.25">
      <c r="A76" s="19">
        <v>70</v>
      </c>
      <c r="B76" s="34">
        <v>46296</v>
      </c>
    </row>
    <row r="77" spans="1:2" x14ac:dyDescent="0.25">
      <c r="A77" s="19">
        <v>71</v>
      </c>
      <c r="B77" s="34">
        <v>46327</v>
      </c>
    </row>
    <row r="78" spans="1:2" x14ac:dyDescent="0.25">
      <c r="A78" s="19">
        <v>72</v>
      </c>
      <c r="B78" s="34">
        <v>46357</v>
      </c>
    </row>
    <row r="79" spans="1:2" x14ac:dyDescent="0.25">
      <c r="A79" s="19">
        <v>73</v>
      </c>
      <c r="B79" s="34">
        <v>46388</v>
      </c>
    </row>
    <row r="80" spans="1:2" x14ac:dyDescent="0.25">
      <c r="A80" s="19">
        <v>74</v>
      </c>
      <c r="B80" s="34">
        <v>46419</v>
      </c>
    </row>
    <row r="81" spans="1:2" x14ac:dyDescent="0.25">
      <c r="A81" s="19">
        <v>75</v>
      </c>
      <c r="B81" s="34">
        <v>46447</v>
      </c>
    </row>
    <row r="82" spans="1:2" x14ac:dyDescent="0.25">
      <c r="A82" s="19">
        <v>76</v>
      </c>
      <c r="B82" s="34">
        <v>46478</v>
      </c>
    </row>
    <row r="83" spans="1:2" x14ac:dyDescent="0.25">
      <c r="A83" s="19">
        <v>77</v>
      </c>
      <c r="B83" s="34">
        <v>46508</v>
      </c>
    </row>
    <row r="84" spans="1:2" x14ac:dyDescent="0.25">
      <c r="A84" s="19">
        <v>78</v>
      </c>
      <c r="B84" s="34">
        <v>46539</v>
      </c>
    </row>
    <row r="85" spans="1:2" x14ac:dyDescent="0.25">
      <c r="A85" s="19">
        <v>79</v>
      </c>
      <c r="B85" s="34">
        <v>46569</v>
      </c>
    </row>
    <row r="86" spans="1:2" x14ac:dyDescent="0.25">
      <c r="A86" s="19">
        <v>80</v>
      </c>
      <c r="B86" s="34">
        <v>46600</v>
      </c>
    </row>
    <row r="87" spans="1:2" x14ac:dyDescent="0.25">
      <c r="A87" s="19">
        <v>81</v>
      </c>
      <c r="B87" s="34">
        <v>46631</v>
      </c>
    </row>
    <row r="88" spans="1:2" x14ac:dyDescent="0.25">
      <c r="A88" s="19">
        <v>82</v>
      </c>
      <c r="B88" s="34">
        <v>46661</v>
      </c>
    </row>
    <row r="89" spans="1:2" x14ac:dyDescent="0.25">
      <c r="A89" s="19">
        <v>83</v>
      </c>
      <c r="B89" s="34">
        <v>46692</v>
      </c>
    </row>
    <row r="90" spans="1:2" x14ac:dyDescent="0.25">
      <c r="A90" s="19">
        <v>84</v>
      </c>
      <c r="B90" s="34">
        <v>46722</v>
      </c>
    </row>
    <row r="91" spans="1:2" x14ac:dyDescent="0.25">
      <c r="A91" s="19">
        <v>85</v>
      </c>
      <c r="B91" s="34">
        <v>46753</v>
      </c>
    </row>
    <row r="92" spans="1:2" x14ac:dyDescent="0.25">
      <c r="A92" s="19">
        <v>86</v>
      </c>
      <c r="B92" s="34">
        <v>46784</v>
      </c>
    </row>
    <row r="93" spans="1:2" x14ac:dyDescent="0.25">
      <c r="A93" s="19">
        <v>87</v>
      </c>
      <c r="B93" s="34">
        <v>46813</v>
      </c>
    </row>
    <row r="94" spans="1:2" x14ac:dyDescent="0.25">
      <c r="A94" s="19">
        <v>88</v>
      </c>
      <c r="B94" s="34">
        <v>46844</v>
      </c>
    </row>
    <row r="95" spans="1:2" x14ac:dyDescent="0.25">
      <c r="A95" s="19">
        <v>89</v>
      </c>
      <c r="B95" s="34">
        <v>46874</v>
      </c>
    </row>
    <row r="96" spans="1:2" x14ac:dyDescent="0.25">
      <c r="A96" s="19">
        <v>90</v>
      </c>
      <c r="B96" s="34">
        <v>46905</v>
      </c>
    </row>
    <row r="97" spans="1:2" x14ac:dyDescent="0.25">
      <c r="A97" s="19">
        <v>91</v>
      </c>
      <c r="B97" s="34">
        <v>46935</v>
      </c>
    </row>
    <row r="98" spans="1:2" x14ac:dyDescent="0.25">
      <c r="A98" s="19">
        <v>92</v>
      </c>
      <c r="B98" s="34">
        <v>46966</v>
      </c>
    </row>
    <row r="99" spans="1:2" x14ac:dyDescent="0.25">
      <c r="A99" s="19">
        <v>93</v>
      </c>
      <c r="B99" s="34">
        <v>46997</v>
      </c>
    </row>
    <row r="100" spans="1:2" x14ac:dyDescent="0.25">
      <c r="A100" s="19">
        <v>94</v>
      </c>
      <c r="B100" s="34">
        <v>47027</v>
      </c>
    </row>
    <row r="101" spans="1:2" x14ac:dyDescent="0.25">
      <c r="A101" s="19">
        <v>95</v>
      </c>
      <c r="B101" s="34">
        <v>47058</v>
      </c>
    </row>
    <row r="102" spans="1:2" x14ac:dyDescent="0.25">
      <c r="A102" s="19">
        <v>96</v>
      </c>
      <c r="B102" s="34">
        <v>47088</v>
      </c>
    </row>
    <row r="103" spans="1:2" x14ac:dyDescent="0.25">
      <c r="A103" s="19">
        <v>97</v>
      </c>
      <c r="B103" s="34">
        <v>47119</v>
      </c>
    </row>
    <row r="104" spans="1:2" x14ac:dyDescent="0.25">
      <c r="A104" s="19">
        <v>98</v>
      </c>
      <c r="B104" s="34">
        <v>47150</v>
      </c>
    </row>
    <row r="105" spans="1:2" x14ac:dyDescent="0.25">
      <c r="A105" s="19">
        <v>99</v>
      </c>
      <c r="B105" s="34">
        <v>47178</v>
      </c>
    </row>
    <row r="106" spans="1:2" x14ac:dyDescent="0.25">
      <c r="A106" s="19">
        <v>100</v>
      </c>
      <c r="B106" s="34">
        <v>47209</v>
      </c>
    </row>
    <row r="107" spans="1:2" x14ac:dyDescent="0.25">
      <c r="A107" s="19">
        <v>101</v>
      </c>
      <c r="B107" s="34">
        <v>47239</v>
      </c>
    </row>
    <row r="108" spans="1:2" x14ac:dyDescent="0.25">
      <c r="A108" s="19">
        <v>102</v>
      </c>
      <c r="B108" s="34">
        <v>47270</v>
      </c>
    </row>
    <row r="109" spans="1:2" x14ac:dyDescent="0.25">
      <c r="A109" s="19">
        <v>103</v>
      </c>
      <c r="B109" s="34">
        <v>47300</v>
      </c>
    </row>
    <row r="110" spans="1:2" x14ac:dyDescent="0.25">
      <c r="A110" s="19">
        <v>104</v>
      </c>
      <c r="B110" s="34">
        <v>47331</v>
      </c>
    </row>
    <row r="111" spans="1:2" x14ac:dyDescent="0.25">
      <c r="A111" s="19">
        <v>105</v>
      </c>
      <c r="B111" s="34">
        <v>47362</v>
      </c>
    </row>
    <row r="112" spans="1:2" x14ac:dyDescent="0.25">
      <c r="A112" s="19">
        <v>106</v>
      </c>
      <c r="B112" s="34">
        <v>47392</v>
      </c>
    </row>
    <row r="113" spans="1:2" x14ac:dyDescent="0.25">
      <c r="A113" s="19">
        <v>107</v>
      </c>
      <c r="B113" s="34">
        <v>47423</v>
      </c>
    </row>
    <row r="114" spans="1:2" x14ac:dyDescent="0.25">
      <c r="A114" s="19">
        <v>108</v>
      </c>
      <c r="B114" s="34">
        <v>47453</v>
      </c>
    </row>
    <row r="115" spans="1:2" x14ac:dyDescent="0.25">
      <c r="A115" s="19">
        <v>109</v>
      </c>
      <c r="B115" s="34">
        <v>47484</v>
      </c>
    </row>
    <row r="116" spans="1:2" x14ac:dyDescent="0.25">
      <c r="A116" s="19">
        <v>110</v>
      </c>
      <c r="B116" s="34">
        <v>47515</v>
      </c>
    </row>
    <row r="117" spans="1:2" x14ac:dyDescent="0.25">
      <c r="A117" s="19">
        <v>111</v>
      </c>
      <c r="B117" s="34">
        <v>47543</v>
      </c>
    </row>
    <row r="118" spans="1:2" x14ac:dyDescent="0.25">
      <c r="A118" s="19">
        <v>112</v>
      </c>
      <c r="B118" s="34">
        <v>47574</v>
      </c>
    </row>
    <row r="119" spans="1:2" x14ac:dyDescent="0.25">
      <c r="A119" s="19">
        <v>113</v>
      </c>
      <c r="B119" s="34">
        <v>47604</v>
      </c>
    </row>
    <row r="120" spans="1:2" x14ac:dyDescent="0.25">
      <c r="A120" s="19">
        <v>114</v>
      </c>
      <c r="B120" s="34">
        <v>47635</v>
      </c>
    </row>
    <row r="121" spans="1:2" x14ac:dyDescent="0.25">
      <c r="A121" s="19">
        <v>115</v>
      </c>
      <c r="B121" s="34">
        <v>47665</v>
      </c>
    </row>
    <row r="122" spans="1:2" x14ac:dyDescent="0.25">
      <c r="A122" s="19">
        <v>116</v>
      </c>
      <c r="B122" s="34">
        <v>47696</v>
      </c>
    </row>
    <row r="123" spans="1:2" x14ac:dyDescent="0.25">
      <c r="A123" s="19">
        <v>117</v>
      </c>
      <c r="B123" s="34">
        <v>47727</v>
      </c>
    </row>
    <row r="124" spans="1:2" x14ac:dyDescent="0.25">
      <c r="A124" s="19">
        <v>118</v>
      </c>
      <c r="B124" s="34">
        <v>47757</v>
      </c>
    </row>
    <row r="125" spans="1:2" x14ac:dyDescent="0.25">
      <c r="A125" s="19">
        <v>119</v>
      </c>
      <c r="B125" s="34">
        <v>47788</v>
      </c>
    </row>
    <row r="126" spans="1:2" x14ac:dyDescent="0.25">
      <c r="A126" s="19">
        <v>120</v>
      </c>
      <c r="B126" s="34">
        <v>47818</v>
      </c>
    </row>
    <row r="127" spans="1:2" x14ac:dyDescent="0.25">
      <c r="A127" s="19">
        <v>121</v>
      </c>
      <c r="B127" s="34">
        <v>47849</v>
      </c>
    </row>
    <row r="128" spans="1:2" x14ac:dyDescent="0.25">
      <c r="A128" s="19">
        <v>122</v>
      </c>
      <c r="B128" s="34">
        <v>47880</v>
      </c>
    </row>
    <row r="129" spans="1:2" x14ac:dyDescent="0.25">
      <c r="A129" s="19">
        <v>123</v>
      </c>
      <c r="B129" s="34">
        <v>47908</v>
      </c>
    </row>
    <row r="130" spans="1:2" x14ac:dyDescent="0.25">
      <c r="A130" s="19">
        <v>124</v>
      </c>
      <c r="B130" s="34">
        <v>47939</v>
      </c>
    </row>
    <row r="131" spans="1:2" x14ac:dyDescent="0.25">
      <c r="A131" s="19">
        <v>125</v>
      </c>
      <c r="B131" s="34">
        <v>47969</v>
      </c>
    </row>
    <row r="132" spans="1:2" x14ac:dyDescent="0.25">
      <c r="A132" s="19">
        <v>126</v>
      </c>
      <c r="B132" s="34">
        <v>48000</v>
      </c>
    </row>
    <row r="133" spans="1:2" x14ac:dyDescent="0.25">
      <c r="A133" s="19">
        <v>127</v>
      </c>
      <c r="B133" s="34">
        <v>48030</v>
      </c>
    </row>
    <row r="134" spans="1:2" x14ac:dyDescent="0.25">
      <c r="A134" s="19">
        <v>128</v>
      </c>
      <c r="B134" s="34">
        <v>48061</v>
      </c>
    </row>
    <row r="135" spans="1:2" x14ac:dyDescent="0.25">
      <c r="A135" s="19">
        <v>129</v>
      </c>
      <c r="B135" s="34">
        <v>48092</v>
      </c>
    </row>
    <row r="136" spans="1:2" x14ac:dyDescent="0.25">
      <c r="A136" s="19">
        <v>130</v>
      </c>
      <c r="B136" s="34">
        <v>48122</v>
      </c>
    </row>
    <row r="137" spans="1:2" x14ac:dyDescent="0.25">
      <c r="A137" s="19">
        <v>131</v>
      </c>
      <c r="B137" s="34">
        <v>48153</v>
      </c>
    </row>
    <row r="138" spans="1:2" x14ac:dyDescent="0.25">
      <c r="A138" s="19">
        <v>132</v>
      </c>
      <c r="B138" s="34">
        <v>48183</v>
      </c>
    </row>
    <row r="139" spans="1:2" x14ac:dyDescent="0.25">
      <c r="A139" s="19">
        <v>133</v>
      </c>
      <c r="B139" s="34">
        <v>48214</v>
      </c>
    </row>
    <row r="140" spans="1:2" x14ac:dyDescent="0.25">
      <c r="A140" s="19">
        <v>134</v>
      </c>
      <c r="B140" s="34">
        <v>48245</v>
      </c>
    </row>
    <row r="141" spans="1:2" x14ac:dyDescent="0.25">
      <c r="A141" s="19">
        <v>135</v>
      </c>
      <c r="B141" s="34">
        <v>48274</v>
      </c>
    </row>
    <row r="142" spans="1:2" x14ac:dyDescent="0.25">
      <c r="A142" s="19">
        <v>136</v>
      </c>
      <c r="B142" s="34">
        <v>48305</v>
      </c>
    </row>
    <row r="143" spans="1:2" x14ac:dyDescent="0.25">
      <c r="A143" s="19">
        <v>137</v>
      </c>
      <c r="B143" s="34">
        <v>48335</v>
      </c>
    </row>
    <row r="144" spans="1:2" x14ac:dyDescent="0.25">
      <c r="A144" s="19">
        <v>138</v>
      </c>
      <c r="B144" s="34">
        <v>48366</v>
      </c>
    </row>
    <row r="145" spans="1:2" x14ac:dyDescent="0.25">
      <c r="A145" s="19">
        <v>139</v>
      </c>
      <c r="B145" s="34">
        <v>48396</v>
      </c>
    </row>
    <row r="146" spans="1:2" x14ac:dyDescent="0.25">
      <c r="A146" s="19">
        <v>140</v>
      </c>
      <c r="B146" s="34">
        <v>48427</v>
      </c>
    </row>
    <row r="147" spans="1:2" x14ac:dyDescent="0.25">
      <c r="A147" s="19">
        <v>141</v>
      </c>
      <c r="B147" s="34">
        <v>48458</v>
      </c>
    </row>
    <row r="148" spans="1:2" x14ac:dyDescent="0.25">
      <c r="A148" s="19">
        <v>142</v>
      </c>
      <c r="B148" s="34">
        <v>48488</v>
      </c>
    </row>
    <row r="149" spans="1:2" ht="15.75" thickBot="1" x14ac:dyDescent="0.3">
      <c r="A149" s="21">
        <v>143</v>
      </c>
      <c r="B149" s="35">
        <v>48519</v>
      </c>
    </row>
  </sheetData>
  <mergeCells count="4">
    <mergeCell ref="A4:B4"/>
    <mergeCell ref="I4:K4"/>
    <mergeCell ref="L4:N4"/>
    <mergeCell ref="D4:H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6384" width="9.140625" style="1"/>
  </cols>
  <sheetData>
    <row r="1" spans="1:11" x14ac:dyDescent="0.25">
      <c r="A1" s="24" t="s">
        <v>15</v>
      </c>
      <c r="B1" s="26">
        <v>4</v>
      </c>
    </row>
    <row r="2" spans="1:11" x14ac:dyDescent="0.25">
      <c r="A2" s="24" t="s">
        <v>16</v>
      </c>
      <c r="B2" s="28">
        <f>B3/B1</f>
        <v>7.5</v>
      </c>
    </row>
    <row r="3" spans="1:11" x14ac:dyDescent="0.25">
      <c r="A3" s="25" t="s">
        <v>19</v>
      </c>
      <c r="B3" s="27">
        <v>30</v>
      </c>
      <c r="E3" s="1" t="s">
        <v>17</v>
      </c>
      <c r="F3" s="1" t="s">
        <v>18</v>
      </c>
    </row>
    <row r="4" spans="1:11" x14ac:dyDescent="0.25">
      <c r="A4" s="24" t="s">
        <v>20</v>
      </c>
      <c r="B4" s="28">
        <f t="array" ref="B4">SUM(E4:E104*F4:F104)</f>
        <v>29.91600464341402</v>
      </c>
      <c r="E4" s="1">
        <v>0</v>
      </c>
      <c r="F4" s="1">
        <f>_xlfn.GAMMA.DIST(E4,$B$1,$B$2,0)</f>
        <v>0</v>
      </c>
      <c r="G4" s="1">
        <f>_xlfn.GAMMA.INV(F4,$B$1,$B$2)</f>
        <v>0</v>
      </c>
      <c r="K4" s="23"/>
    </row>
    <row r="5" spans="1:11" x14ac:dyDescent="0.25">
      <c r="E5" s="1">
        <v>1</v>
      </c>
      <c r="F5" s="1">
        <f>_xlfn.GAMMA.DIST(E5,$B$1,$B$2,0)</f>
        <v>4.6099664542179959E-5</v>
      </c>
      <c r="G5" s="1">
        <f t="shared" ref="G5:G68" si="0">_xlfn.GAMMA.INV(F5,$B$1,$B$2)</f>
        <v>1.4204859176678226</v>
      </c>
      <c r="K5" s="23"/>
    </row>
    <row r="6" spans="1:11" x14ac:dyDescent="0.25">
      <c r="E6" s="1">
        <v>2</v>
      </c>
      <c r="F6" s="1">
        <f>_xlfn.GAMMA.DIST(E6,$B$1,$B$2,0)</f>
        <v>3.2276157139316875E-4</v>
      </c>
      <c r="G6" s="1">
        <f t="shared" si="0"/>
        <v>2.3693388634603969</v>
      </c>
      <c r="K6" s="23"/>
    </row>
    <row r="7" spans="1:11" x14ac:dyDescent="0.25">
      <c r="E7" s="1">
        <v>3</v>
      </c>
      <c r="F7" s="1">
        <f>_xlfn.GAMMA.DIST(E7,$B$1,$B$2,0)</f>
        <v>9.5334406547290928E-4</v>
      </c>
      <c r="G7" s="1">
        <f t="shared" si="0"/>
        <v>3.1725065075823333</v>
      </c>
      <c r="K7" s="23"/>
    </row>
    <row r="8" spans="1:11" x14ac:dyDescent="0.25">
      <c r="E8" s="1">
        <v>4</v>
      </c>
      <c r="F8" s="1">
        <f>_xlfn.GAMMA.DIST(E8,$B$1,$B$2,0)</f>
        <v>1.9776978725210607E-3</v>
      </c>
      <c r="G8" s="1">
        <f t="shared" si="0"/>
        <v>3.8785910701095601</v>
      </c>
      <c r="K8" s="23"/>
    </row>
    <row r="9" spans="1:11" x14ac:dyDescent="0.25">
      <c r="E9" s="1">
        <v>5</v>
      </c>
      <c r="F9" s="1">
        <f>_xlfn.GAMMA.DIST(E9,$B$1,$B$2,0)</f>
        <v>3.3805242405438151E-3</v>
      </c>
      <c r="G9" s="1">
        <f t="shared" si="0"/>
        <v>4.5085049434794806</v>
      </c>
      <c r="K9" s="23"/>
    </row>
    <row r="10" spans="1:11" x14ac:dyDescent="0.25">
      <c r="E10" s="1">
        <v>6</v>
      </c>
      <c r="F10" s="1">
        <f>_xlfn.GAMMA.DIST(E10,$B$1,$B$2,0)</f>
        <v>5.1123651028448323E-3</v>
      </c>
      <c r="G10" s="1">
        <f t="shared" si="0"/>
        <v>5.0739107985039773</v>
      </c>
      <c r="K10" s="23"/>
    </row>
    <row r="11" spans="1:11" x14ac:dyDescent="0.25">
      <c r="E11" s="1">
        <v>7</v>
      </c>
      <c r="F11" s="1">
        <f>_xlfn.GAMMA.DIST(E11,$B$1,$B$2,0)</f>
        <v>7.1048726786069692E-3</v>
      </c>
      <c r="G11" s="1">
        <f t="shared" si="0"/>
        <v>5.5823434861941088</v>
      </c>
      <c r="K11" s="23"/>
    </row>
    <row r="12" spans="1:11" x14ac:dyDescent="0.25">
      <c r="E12" s="1">
        <v>8</v>
      </c>
      <c r="F12" s="1">
        <f>_xlfn.GAMMA.DIST(E12,$B$1,$B$2,0)</f>
        <v>9.2816718419801072E-3</v>
      </c>
      <c r="G12" s="1">
        <f t="shared" si="0"/>
        <v>6.0391935349523589</v>
      </c>
      <c r="K12" s="23"/>
    </row>
    <row r="13" spans="1:11" x14ac:dyDescent="0.25">
      <c r="E13" s="1">
        <v>9</v>
      </c>
      <c r="F13" s="1">
        <f>_xlfn.GAMMA.DIST(E13,$B$1,$B$2,0)</f>
        <v>1.1565857737428556E-2</v>
      </c>
      <c r="G13" s="1">
        <f t="shared" si="0"/>
        <v>6.4486285838515451</v>
      </c>
      <c r="K13" s="23"/>
    </row>
    <row r="14" spans="1:11" x14ac:dyDescent="0.25">
      <c r="E14" s="1">
        <v>10</v>
      </c>
      <c r="F14" s="1">
        <f>_xlfn.GAMMA.DIST(E14,$B$1,$B$2,0)</f>
        <v>1.388495213119878E-2</v>
      </c>
      <c r="G14" s="1">
        <f t="shared" si="0"/>
        <v>6.8140736281139533</v>
      </c>
      <c r="K14" s="23"/>
    </row>
    <row r="15" spans="1:11" x14ac:dyDescent="0.25">
      <c r="E15" s="1">
        <v>11</v>
      </c>
      <c r="F15" s="1">
        <f>_xlfn.GAMMA.DIST(E15,$B$1,$B$2,0)</f>
        <v>1.6173965462721599E-2</v>
      </c>
      <c r="G15" s="1">
        <f t="shared" si="0"/>
        <v>7.1384812056815843</v>
      </c>
      <c r="K15" s="23"/>
    </row>
    <row r="16" spans="1:11" x14ac:dyDescent="0.25">
      <c r="E16" s="1">
        <v>12</v>
      </c>
      <c r="F16" s="1">
        <f>_xlfn.GAMMA.DIST(E16,$B$1,$B$2,0)</f>
        <v>1.8377069726802413E-2</v>
      </c>
      <c r="G16" s="1">
        <f t="shared" si="0"/>
        <v>7.4244912599327684</v>
      </c>
      <c r="K16" s="23"/>
    </row>
    <row r="17" spans="5:11" x14ac:dyDescent="0.25">
      <c r="E17" s="1">
        <v>13</v>
      </c>
      <c r="F17" s="1">
        <f>_xlfn.GAMMA.DIST(E17,$B$1,$B$2,0)</f>
        <v>2.0448273768677836E-2</v>
      </c>
      <c r="G17" s="1">
        <f t="shared" si="0"/>
        <v>7.6745286619894157</v>
      </c>
      <c r="K17" s="23"/>
    </row>
    <row r="18" spans="5:11" x14ac:dyDescent="0.25">
      <c r="E18" s="1">
        <v>14</v>
      </c>
      <c r="F18" s="1">
        <f>_xlfn.GAMMA.DIST(E18,$B$1,$B$2,0)</f>
        <v>2.2351402030520117E-2</v>
      </c>
      <c r="G18" s="1">
        <f t="shared" si="0"/>
        <v>7.8908635260959672</v>
      </c>
      <c r="K18" s="23"/>
    </row>
    <row r="19" spans="5:11" x14ac:dyDescent="0.25">
      <c r="E19" s="1">
        <v>15</v>
      </c>
      <c r="F19" s="1">
        <f>_xlfn.GAMMA.DIST(E19,$B$1,$B$2,0)</f>
        <v>2.4059605908731151E-2</v>
      </c>
      <c r="G19" s="1">
        <f t="shared" si="0"/>
        <v>8.0756484246257081</v>
      </c>
      <c r="K19" s="23"/>
    </row>
    <row r="20" spans="5:11" x14ac:dyDescent="0.25">
      <c r="E20" s="1">
        <v>16</v>
      </c>
      <c r="F20" s="1">
        <f>_xlfn.GAMMA.DIST(E20,$B$1,$B$2,0)</f>
        <v>2.5554580102876187E-2</v>
      </c>
      <c r="G20" s="1">
        <f t="shared" si="0"/>
        <v>8.2309408870803473</v>
      </c>
      <c r="K20" s="23"/>
    </row>
    <row r="21" spans="5:11" x14ac:dyDescent="0.25">
      <c r="E21" s="1">
        <v>17</v>
      </c>
      <c r="F21" s="1">
        <f>_xlfn.GAMMA.DIST(E21,$B$1,$B$2,0)</f>
        <v>2.6825611739571962E-2</v>
      </c>
      <c r="G21" s="1">
        <f t="shared" si="0"/>
        <v>8.3587164080846463</v>
      </c>
      <c r="K21" s="23"/>
    </row>
    <row r="22" spans="5:11" x14ac:dyDescent="0.25">
      <c r="E22" s="1">
        <v>18</v>
      </c>
      <c r="F22" s="1">
        <f>_xlfn.GAMMA.DIST(E22,$B$1,$B$2,0)</f>
        <v>2.7868555250507524E-2</v>
      </c>
      <c r="G22" s="1">
        <f t="shared" si="0"/>
        <v>8.4608753465066613</v>
      </c>
      <c r="K22" s="23"/>
    </row>
    <row r="23" spans="5:11" x14ac:dyDescent="0.25">
      <c r="E23" s="1">
        <v>19</v>
      </c>
      <c r="F23" s="1">
        <f>_xlfn.GAMMA.DIST(E23,$B$1,$B$2,0)</f>
        <v>2.8684799024907566E-2</v>
      </c>
      <c r="G23" s="1">
        <f t="shared" si="0"/>
        <v>8.5392459680713557</v>
      </c>
      <c r="K23" s="23"/>
    </row>
    <row r="24" spans="5:11" x14ac:dyDescent="0.25">
      <c r="E24" s="1">
        <v>20</v>
      </c>
      <c r="F24" s="1">
        <f>_xlfn.GAMMA.DIST(E24,$B$1,$B$2,0)</f>
        <v>2.9280269157262881E-2</v>
      </c>
      <c r="G24" s="1">
        <f t="shared" si="0"/>
        <v>8.5955851594077473</v>
      </c>
      <c r="K24" s="23"/>
    </row>
    <row r="25" spans="5:11" x14ac:dyDescent="0.25">
      <c r="E25" s="1">
        <v>21</v>
      </c>
      <c r="F25" s="1">
        <f>_xlfn.GAMMA.DIST(E25,$B$1,$B$2,0)</f>
        <v>2.9664499883306331E-2</v>
      </c>
      <c r="G25" s="1">
        <f t="shared" si="0"/>
        <v>8.63157785826394</v>
      </c>
      <c r="K25" s="23"/>
    </row>
    <row r="26" spans="5:11" x14ac:dyDescent="0.25">
      <c r="E26" s="1">
        <v>22</v>
      </c>
      <c r="F26" s="1">
        <f>_xlfn.GAMMA.DIST(E26,$B$1,$B$2,0)</f>
        <v>2.9849788498216887E-2</v>
      </c>
      <c r="G26" s="1">
        <f t="shared" si="0"/>
        <v>8.6488359116150129</v>
      </c>
      <c r="K26" s="23"/>
    </row>
    <row r="27" spans="5:11" x14ac:dyDescent="0.25">
      <c r="E27" s="1">
        <v>23</v>
      </c>
      <c r="F27" s="1">
        <f>_xlfn.GAMMA.DIST(E27,$B$1,$B$2,0)</f>
        <v>2.9850443838985441E-2</v>
      </c>
      <c r="G27" s="1">
        <f t="shared" si="0"/>
        <v>8.6488968381650633</v>
      </c>
      <c r="K27" s="23"/>
    </row>
    <row r="28" spans="5:11" x14ac:dyDescent="0.25">
      <c r="E28" s="1">
        <v>24</v>
      </c>
      <c r="F28" s="1">
        <f>_xlfn.GAMMA.DIST(E28,$B$1,$B$2,0)</f>
        <v>2.9682131110291211E-2</v>
      </c>
      <c r="G28" s="1">
        <f t="shared" si="0"/>
        <v>8.6332228029526821</v>
      </c>
      <c r="K28" s="23"/>
    </row>
    <row r="29" spans="5:11" x14ac:dyDescent="0.25">
      <c r="E29" s="1">
        <v>25</v>
      </c>
      <c r="F29" s="1">
        <f>_xlfn.GAMMA.DIST(E29,$B$1,$B$2,0)</f>
        <v>2.936131139691556E-2</v>
      </c>
      <c r="G29" s="1">
        <f t="shared" si="0"/>
        <v>8.6031999898592826</v>
      </c>
      <c r="K29" s="23"/>
    </row>
    <row r="30" spans="5:11" x14ac:dyDescent="0.25">
      <c r="E30" s="1">
        <v>26</v>
      </c>
      <c r="F30" s="1">
        <f>_xlfn.GAMMA.DIST(E30,$B$1,$B$2,0)</f>
        <v>2.8904771201885476E-2</v>
      </c>
      <c r="G30" s="1">
        <f t="shared" si="0"/>
        <v>8.5601384700384919</v>
      </c>
      <c r="K30" s="23"/>
    </row>
    <row r="31" spans="5:11" x14ac:dyDescent="0.25">
      <c r="E31" s="1">
        <v>27</v>
      </c>
      <c r="F31" s="1">
        <f>_xlfn.GAMMA.DIST(E31,$B$1,$B$2,0)</f>
        <v>2.8329235433352935E-2</v>
      </c>
      <c r="G31" s="1">
        <f t="shared" si="0"/>
        <v>8.5052726019093381</v>
      </c>
      <c r="K31" s="23"/>
    </row>
    <row r="32" spans="5:11" x14ac:dyDescent="0.25">
      <c r="E32" s="1">
        <v>28</v>
      </c>
      <c r="F32" s="1">
        <f>_xlfn.GAMMA.DIST(E32,$B$1,$B$2,0)</f>
        <v>2.7651056161938563E-2</v>
      </c>
      <c r="G32" s="1">
        <f t="shared" si="0"/>
        <v>8.4397619551421883</v>
      </c>
      <c r="K32" s="23"/>
    </row>
    <row r="33" spans="5:11" x14ac:dyDescent="0.25">
      <c r="E33" s="1">
        <v>29</v>
      </c>
      <c r="F33" s="1">
        <f>_xlfn.GAMMA.DIST(E33,$B$1,$B$2,0)</f>
        <v>2.6885968969425873E-2</v>
      </c>
      <c r="G33" s="1">
        <f t="shared" si="0"/>
        <v>8.3646927223642624</v>
      </c>
      <c r="K33" s="23"/>
    </row>
    <row r="34" spans="5:11" x14ac:dyDescent="0.25">
      <c r="E34" s="1">
        <v>30</v>
      </c>
      <c r="F34" s="1">
        <f>_xlfn.GAMMA.DIST(E34,$B$1,$B$2,0)</f>
        <v>2.6048908641755283E-2</v>
      </c>
      <c r="G34" s="1">
        <f t="shared" si="0"/>
        <v>8.281079564555446</v>
      </c>
      <c r="K34" s="23"/>
    </row>
    <row r="35" spans="5:11" x14ac:dyDescent="0.25">
      <c r="E35" s="1">
        <v>31</v>
      </c>
      <c r="F35" s="1">
        <f>_xlfn.GAMMA.DIST(E35,$B$1,$B$2,0)</f>
        <v>2.5153876194383456E-2</v>
      </c>
      <c r="G35" s="1">
        <f t="shared" si="0"/>
        <v>8.1898678265073563</v>
      </c>
      <c r="K35" s="23"/>
    </row>
    <row r="36" spans="5:11" x14ac:dyDescent="0.25">
      <c r="E36" s="1">
        <v>32</v>
      </c>
      <c r="F36" s="1">
        <f>_xlfn.GAMMA.DIST(E36,$B$1,$B$2,0)</f>
        <v>2.4213849656515289E-2</v>
      </c>
      <c r="G36" s="1">
        <f t="shared" si="0"/>
        <v>8.0919360550825008</v>
      </c>
      <c r="K36" s="23"/>
    </row>
    <row r="37" spans="5:11" x14ac:dyDescent="0.25">
      <c r="E37" s="1">
        <v>33</v>
      </c>
      <c r="F37" s="1">
        <f>_xlfn.GAMMA.DIST(E37,$B$1,$B$2,0)</f>
        <v>2.3240731606732942E-2</v>
      </c>
      <c r="G37" s="1">
        <f t="shared" si="0"/>
        <v>7.9880987536033823</v>
      </c>
      <c r="K37" s="23"/>
    </row>
    <row r="38" spans="5:11" x14ac:dyDescent="0.25">
      <c r="E38" s="1">
        <v>34</v>
      </c>
      <c r="F38" s="1">
        <f>_xlfn.GAMMA.DIST(E38,$B$1,$B$2,0)</f>
        <v>2.2245327089373778E-2</v>
      </c>
      <c r="G38" s="1">
        <f t="shared" si="0"/>
        <v>7.8791093091687081</v>
      </c>
      <c r="K38" s="23"/>
    </row>
    <row r="39" spans="5:11" x14ac:dyDescent="0.25">
      <c r="E39" s="1">
        <v>35</v>
      </c>
      <c r="F39" s="1">
        <f>_xlfn.GAMMA.DIST(E39,$B$1,$B$2,0)</f>
        <v>2.1237346206833624E-2</v>
      </c>
      <c r="G39" s="1">
        <f t="shared" si="0"/>
        <v>7.765663034987603</v>
      </c>
      <c r="K39" s="23"/>
    </row>
    <row r="40" spans="5:11" x14ac:dyDescent="0.25">
      <c r="E40" s="1">
        <v>36</v>
      </c>
      <c r="F40" s="1">
        <f>_xlfn.GAMMA.DIST(E40,$B$1,$B$2,0)</f>
        <v>2.0225426347671625E-2</v>
      </c>
      <c r="G40" s="1">
        <f t="shared" si="0"/>
        <v>7.6484002761487355</v>
      </c>
      <c r="K40" s="23"/>
    </row>
    <row r="41" spans="5:11" x14ac:dyDescent="0.25">
      <c r="E41" s="1">
        <v>37</v>
      </c>
      <c r="F41" s="1">
        <f>_xlfn.GAMMA.DIST(E41,$B$1,$B$2,0)</f>
        <v>1.9217169652923048E-2</v>
      </c>
      <c r="G41" s="1">
        <f t="shared" si="0"/>
        <v>7.5279095340109041</v>
      </c>
      <c r="K41" s="23"/>
    </row>
    <row r="42" spans="5:11" x14ac:dyDescent="0.25">
      <c r="E42" s="1">
        <v>38</v>
      </c>
      <c r="F42" s="1">
        <f>_xlfn.GAMMA.DIST(E42,$B$1,$B$2,0)</f>
        <v>1.8219191929320883E-2</v>
      </c>
      <c r="G42" s="1">
        <f t="shared" si="0"/>
        <v>7.4047305711921227</v>
      </c>
      <c r="K42" s="23"/>
    </row>
    <row r="43" spans="5:11" x14ac:dyDescent="0.25">
      <c r="E43" s="1">
        <v>39</v>
      </c>
      <c r="F43" s="1">
        <f>_xlfn.GAMMA.DIST(E43,$B$1,$B$2,0)</f>
        <v>1.7237179779429575E-2</v>
      </c>
      <c r="G43" s="1">
        <f t="shared" si="0"/>
        <v>7.2793574656549511</v>
      </c>
      <c r="K43" s="23"/>
    </row>
    <row r="44" spans="5:11" x14ac:dyDescent="0.25">
      <c r="E44" s="1">
        <v>40</v>
      </c>
      <c r="F44" s="1">
        <f>_xlfn.GAMMA.DIST(E44,$B$1,$B$2,0)</f>
        <v>1.6275953230233405E-2</v>
      </c>
      <c r="G44" s="1">
        <f t="shared" si="0"/>
        <v>7.1522415884479758</v>
      </c>
      <c r="K44" s="23"/>
    </row>
    <row r="45" spans="5:11" x14ac:dyDescent="0.25">
      <c r="E45" s="1">
        <v>41</v>
      </c>
      <c r="F45" s="1">
        <f>_xlfn.GAMMA.DIST(E45,$B$1,$B$2,0)</f>
        <v>1.5339531601665167E-2</v>
      </c>
      <c r="G45" s="1">
        <f t="shared" si="0"/>
        <v>7.0237944851569285</v>
      </c>
      <c r="K45" s="23"/>
    </row>
    <row r="46" spans="5:11" x14ac:dyDescent="0.25">
      <c r="E46" s="1">
        <v>42</v>
      </c>
      <c r="F46" s="1">
        <f>_xlfn.GAMMA.DIST(E46,$B$1,$B$2,0)</f>
        <v>1.4431200765197032E-2</v>
      </c>
      <c r="G46" s="1">
        <f t="shared" si="0"/>
        <v>6.8943906459915558</v>
      </c>
      <c r="K46" s="23"/>
    </row>
    <row r="47" spans="5:11" x14ac:dyDescent="0.25">
      <c r="E47" s="1">
        <v>43</v>
      </c>
      <c r="F47" s="1">
        <f>_xlfn.GAMMA.DIST(E47,$B$1,$B$2,0)</f>
        <v>1.3553580301716644E-2</v>
      </c>
      <c r="G47" s="1">
        <f t="shared" si="0"/>
        <v>6.7643701536755172</v>
      </c>
      <c r="K47" s="23"/>
    </row>
    <row r="48" spans="5:11" x14ac:dyDescent="0.25">
      <c r="E48" s="1">
        <v>44</v>
      </c>
      <c r="F48" s="1">
        <f>_xlfn.GAMMA.DIST(E48,$B$1,$B$2,0)</f>
        <v>1.2708689380244663E-2</v>
      </c>
      <c r="G48" s="1">
        <f t="shared" si="0"/>
        <v>6.6340412019352266</v>
      </c>
      <c r="K48" s="23"/>
    </row>
    <row r="49" spans="5:11" x14ac:dyDescent="0.25">
      <c r="E49" s="1">
        <v>45</v>
      </c>
      <c r="F49" s="1">
        <f>_xlfn.GAMMA.DIST(E49,$B$1,$B$2,0)</f>
        <v>1.1898010447998522E-2</v>
      </c>
      <c r="G49" s="1">
        <f t="shared" si="0"/>
        <v>6.5036824804363471</v>
      </c>
      <c r="K49" s="23"/>
    </row>
    <row r="50" spans="5:11" x14ac:dyDescent="0.25">
      <c r="E50" s="1">
        <v>46</v>
      </c>
      <c r="F50" s="1">
        <f>_xlfn.GAMMA.DIST(E50,$B$1,$B$2,0)</f>
        <v>1.1122550051595239E-2</v>
      </c>
      <c r="G50" s="1">
        <f t="shared" si="0"/>
        <v>6.3735454245430612</v>
      </c>
      <c r="K50" s="23"/>
    </row>
    <row r="51" spans="5:11" x14ac:dyDescent="0.25">
      <c r="E51" s="1">
        <v>47</v>
      </c>
      <c r="F51" s="1">
        <f>_xlfn.GAMMA.DIST(E51,$B$1,$B$2,0)</f>
        <v>1.0382896302664502E-2</v>
      </c>
      <c r="G51" s="1">
        <f t="shared" si="0"/>
        <v>6.2438563303292849</v>
      </c>
      <c r="K51" s="23"/>
    </row>
    <row r="52" spans="5:11" x14ac:dyDescent="0.25">
      <c r="E52" s="1">
        <v>48</v>
      </c>
      <c r="F52" s="1">
        <f>_xlfn.GAMMA.DIST(E52,$B$1,$B$2,0)</f>
        <v>9.6792726626423967E-3</v>
      </c>
      <c r="G52" s="1">
        <f t="shared" si="0"/>
        <v>6.1148183369087921</v>
      </c>
      <c r="K52" s="23"/>
    </row>
    <row r="53" spans="5:11" x14ac:dyDescent="0.25">
      <c r="E53" s="1">
        <v>49</v>
      </c>
      <c r="F53" s="1">
        <f>_xlfn.GAMMA.DIST(E53,$B$1,$B$2,0)</f>
        <v>9.0115878547389044E-3</v>
      </c>
      <c r="G53" s="1">
        <f t="shared" si="0"/>
        <v>5.9866132794278206</v>
      </c>
      <c r="K53" s="23"/>
    </row>
    <row r="54" spans="5:11" x14ac:dyDescent="0.25">
      <c r="E54" s="1">
        <v>50</v>
      </c>
      <c r="F54" s="1">
        <f>_xlfn.GAMMA.DIST(E54,$B$1,$B$2,0)</f>
        <v>8.3794818195213738E-3</v>
      </c>
      <c r="G54" s="1">
        <f t="shared" si="0"/>
        <v>5.8594034170310403</v>
      </c>
      <c r="K54" s="23"/>
    </row>
    <row r="55" spans="5:11" x14ac:dyDescent="0.25">
      <c r="E55" s="1">
        <v>51</v>
      </c>
      <c r="F55" s="1">
        <f>_xlfn.GAMMA.DIST(E55,$B$1,$B$2,0)</f>
        <v>7.7823677174919384E-3</v>
      </c>
      <c r="G55" s="1">
        <f t="shared" si="0"/>
        <v>5.7333330408175778</v>
      </c>
      <c r="K55" s="23"/>
    </row>
    <row r="56" spans="5:11" x14ac:dyDescent="0.25">
      <c r="E56" s="1">
        <v>52</v>
      </c>
      <c r="F56" s="1">
        <f>_xlfn.GAMMA.DIST(E56,$B$1,$B$2,0)</f>
        <v>7.2194700504488903E-3</v>
      </c>
      <c r="G56" s="1">
        <f t="shared" si="0"/>
        <v>5.6085299672914237</v>
      </c>
      <c r="K56" s="23"/>
    </row>
    <row r="57" spans="5:11" x14ac:dyDescent="0.25">
      <c r="E57" s="1">
        <v>53</v>
      </c>
      <c r="F57" s="1">
        <f>_xlfn.GAMMA.DIST(E57,$B$1,$B$2,0)</f>
        <v>6.6898590260227224E-3</v>
      </c>
      <c r="G57" s="1">
        <f t="shared" si="0"/>
        <v>5.4851069231183507</v>
      </c>
      <c r="K57" s="23"/>
    </row>
    <row r="58" spans="5:11" x14ac:dyDescent="0.25">
      <c r="E58" s="1">
        <v>54</v>
      </c>
      <c r="F58" s="1">
        <f>_xlfn.GAMMA.DIST(E58,$B$1,$B$2,0)</f>
        <v>6.1924813289995287E-3</v>
      </c>
      <c r="G58" s="1">
        <f t="shared" si="0"/>
        <v>5.3631628271628538</v>
      </c>
      <c r="K58" s="23"/>
    </row>
    <row r="59" spans="5:11" x14ac:dyDescent="0.25">
      <c r="E59" s="1">
        <v>55</v>
      </c>
      <c r="F59" s="1">
        <f>_xlfn.GAMMA.DIST(E59,$B$1,$B$2,0)</f>
        <v>5.7261874910517416E-3</v>
      </c>
      <c r="G59" s="1">
        <f t="shared" si="0"/>
        <v>5.2427839758228076</v>
      </c>
      <c r="K59" s="23"/>
    </row>
    <row r="60" spans="5:11" x14ac:dyDescent="0.25">
      <c r="E60" s="1">
        <v>56</v>
      </c>
      <c r="F60" s="1">
        <f>_xlfn.GAMMA.DIST(E60,$B$1,$B$2,0)</f>
        <v>5.289756069195726E-3</v>
      </c>
      <c r="G60" s="1">
        <f t="shared" si="0"/>
        <v>5.1240451376310601</v>
      </c>
      <c r="K60" s="23"/>
    </row>
    <row r="61" spans="5:11" x14ac:dyDescent="0.25">
      <c r="E61" s="1">
        <v>57</v>
      </c>
      <c r="F61" s="1">
        <f>_xlfn.GAMMA.DIST(E61,$B$1,$B$2,0)</f>
        <v>4.8819148543561251E-3</v>
      </c>
      <c r="G61" s="1">
        <f t="shared" si="0"/>
        <v>5.0070105629731874</v>
      </c>
      <c r="K61" s="23"/>
    </row>
    <row r="62" spans="5:11" x14ac:dyDescent="0.25">
      <c r="E62" s="1">
        <v>58</v>
      </c>
      <c r="F62" s="1">
        <f>_xlfn.GAMMA.DIST(E62,$B$1,$B$2,0)</f>
        <v>4.5013593362852634E-3</v>
      </c>
      <c r="G62" s="1">
        <f t="shared" si="0"/>
        <v>4.8917349145965874</v>
      </c>
      <c r="K62" s="23"/>
    </row>
    <row r="63" spans="5:11" x14ac:dyDescent="0.25">
      <c r="E63" s="1">
        <v>59</v>
      </c>
      <c r="F63" s="1">
        <f>_xlfn.GAMMA.DIST(E63,$B$1,$B$2,0)</f>
        <v>4.1467686510100439E-3</v>
      </c>
      <c r="G63" s="1">
        <f t="shared" si="0"/>
        <v>4.7782641243724662</v>
      </c>
      <c r="K63" s="23"/>
    </row>
    <row r="64" spans="5:11" x14ac:dyDescent="0.25">
      <c r="E64" s="1">
        <v>60</v>
      </c>
      <c r="F64" s="1">
        <f>_xlfn.GAMMA.DIST(E64,$B$1,$B$2,0)</f>
        <v>3.8168192330241351E-3</v>
      </c>
      <c r="G64" s="1">
        <f t="shared" si="0"/>
        <v>4.6666361815311248</v>
      </c>
      <c r="K64" s="23"/>
    </row>
    <row r="65" spans="5:11" x14ac:dyDescent="0.25">
      <c r="E65" s="1">
        <v>61</v>
      </c>
      <c r="F65" s="1">
        <f>_xlfn.GAMMA.DIST(E65,$B$1,$B$2,0)</f>
        <v>3.5101963875152314E-3</v>
      </c>
      <c r="G65" s="1">
        <f t="shared" si="0"/>
        <v>4.5568818573320256</v>
      </c>
      <c r="K65" s="23"/>
    </row>
    <row r="66" spans="5:11" x14ac:dyDescent="0.25">
      <c r="E66" s="1">
        <v>62</v>
      </c>
      <c r="F66" s="1">
        <f>_xlfn.GAMMA.DIST(E66,$B$1,$B$2,0)</f>
        <v>3.2256039887754696E-3</v>
      </c>
      <c r="G66" s="1">
        <f t="shared" si="0"/>
        <v>4.4490253708608671</v>
      </c>
      <c r="K66" s="23"/>
    </row>
    <row r="67" spans="5:11" x14ac:dyDescent="0.25">
      <c r="E67" s="1">
        <v>63</v>
      </c>
      <c r="F67" s="1">
        <f>_xlfn.GAMMA.DIST(E67,$B$1,$B$2,0)</f>
        <v>2.9617725002244466E-3</v>
      </c>
      <c r="G67" s="1">
        <f t="shared" si="0"/>
        <v>4.3430850003731258</v>
      </c>
      <c r="K67" s="23"/>
    </row>
    <row r="68" spans="5:11" x14ac:dyDescent="0.25">
      <c r="E68" s="1">
        <v>64</v>
      </c>
      <c r="F68" s="1">
        <f>_xlfn.GAMMA.DIST(E68,$B$1,$B$2,0)</f>
        <v>2.7174654997017501E-3</v>
      </c>
      <c r="G68" s="1">
        <f t="shared" si="0"/>
        <v>4.2390736443313193</v>
      </c>
      <c r="K68" s="23"/>
    </row>
    <row r="69" spans="5:11" x14ac:dyDescent="0.25">
      <c r="E69" s="1">
        <v>65</v>
      </c>
      <c r="F69" s="1">
        <f>_xlfn.GAMMA.DIST(E69,$B$1,$B$2,0)</f>
        <v>2.4914848812898761E-3</v>
      </c>
      <c r="G69" s="1">
        <f t="shared" ref="G69:G104" si="1">_xlfn.GAMMA.INV(F69,$B$1,$B$2)</f>
        <v>4.1369993360160171</v>
      </c>
      <c r="K69" s="23"/>
    </row>
    <row r="70" spans="5:11" x14ac:dyDescent="0.25">
      <c r="E70" s="1">
        <v>66</v>
      </c>
      <c r="F70" s="1">
        <f>_xlfn.GAMMA.DIST(E70,$B$1,$B$2,0)</f>
        <v>2.2826748922547685E-3</v>
      </c>
      <c r="G70" s="1">
        <f t="shared" si="1"/>
        <v>4.0368657153306549</v>
      </c>
      <c r="K70" s="23"/>
    </row>
    <row r="71" spans="5:11" x14ac:dyDescent="0.25">
      <c r="E71" s="1">
        <v>67</v>
      </c>
      <c r="F71" s="1">
        <f>_xlfn.GAMMA.DIST(E71,$B$1,$B$2,0)</f>
        <v>2.0899251510163555E-3</v>
      </c>
      <c r="G71" s="1">
        <f t="shared" si="1"/>
        <v>3.9386724611697868</v>
      </c>
      <c r="K71" s="23"/>
    </row>
    <row r="72" spans="5:11" x14ac:dyDescent="0.25">
      <c r="E72" s="1">
        <v>68</v>
      </c>
      <c r="F72" s="1">
        <f>_xlfn.GAMMA.DIST(E72,$B$1,$B$2,0)</f>
        <v>1.9121727796012201E-3</v>
      </c>
      <c r="G72" s="1">
        <f t="shared" si="1"/>
        <v>3.8424156874809117</v>
      </c>
      <c r="K72" s="23"/>
    </row>
    <row r="73" spans="5:11" x14ac:dyDescent="0.25">
      <c r="E73" s="1">
        <v>69</v>
      </c>
      <c r="F73" s="1">
        <f>_xlfn.GAMMA.DIST(E73,$B$1,$B$2,0)</f>
        <v>1.7484037719493906E-3</v>
      </c>
      <c r="G73" s="1">
        <f t="shared" si="1"/>
        <v>3.7480883059222747</v>
      </c>
      <c r="K73" s="23"/>
    </row>
    <row r="74" spans="5:11" x14ac:dyDescent="0.25">
      <c r="E74" s="1">
        <v>70</v>
      </c>
      <c r="F74" s="1">
        <f>_xlfn.GAMMA.DIST(E74,$B$1,$B$2,0)</f>
        <v>1.5976537078697555E-3</v>
      </c>
      <c r="G74" s="1">
        <f t="shared" si="1"/>
        <v>3.6556803578037464</v>
      </c>
      <c r="K74" s="23"/>
    </row>
    <row r="75" spans="5:11" x14ac:dyDescent="0.25">
      <c r="E75" s="1">
        <v>71</v>
      </c>
      <c r="F75" s="1">
        <f>_xlfn.GAMMA.DIST(E75,$B$1,$B$2,0)</f>
        <v>1.4590079114513636E-3</v>
      </c>
      <c r="G75" s="1">
        <f t="shared" si="1"/>
        <v>3.5651793177950277</v>
      </c>
      <c r="K75" s="23"/>
    </row>
    <row r="76" spans="5:11" x14ac:dyDescent="0.25">
      <c r="E76" s="1">
        <v>72</v>
      </c>
      <c r="F76" s="1">
        <f>_xlfn.GAMMA.DIST(E76,$B$1,$B$2,0)</f>
        <v>1.3316011423993802E-3</v>
      </c>
      <c r="G76" s="1">
        <f t="shared" si="1"/>
        <v>3.4765703716952792</v>
      </c>
      <c r="K76" s="23"/>
    </row>
    <row r="77" spans="5:11" x14ac:dyDescent="0.25">
      <c r="E77" s="1">
        <v>73</v>
      </c>
      <c r="F77" s="1">
        <f>_xlfn.GAMMA.DIST(E77,$B$1,$B$2,0)</f>
        <v>1.214616899109138E-3</v>
      </c>
      <c r="G77" s="1">
        <f t="shared" si="1"/>
        <v>3.3898366703803822</v>
      </c>
      <c r="K77" s="23"/>
    </row>
    <row r="78" spans="5:11" x14ac:dyDescent="0.25">
      <c r="E78" s="1">
        <v>74</v>
      </c>
      <c r="F78" s="1">
        <f>_xlfn.GAMMA.DIST(E78,$B$1,$B$2,0)</f>
        <v>1.1072864033352179E-3</v>
      </c>
      <c r="G78" s="1">
        <f t="shared" si="1"/>
        <v>3.3049595618781495</v>
      </c>
      <c r="K78" s="23"/>
    </row>
    <row r="79" spans="5:11" x14ac:dyDescent="0.25">
      <c r="E79" s="1">
        <v>75</v>
      </c>
      <c r="F79" s="1">
        <f>_xlfn.GAMMA.DIST(E79,$B$1,$B$2,0)</f>
        <v>1.008887328055219E-3</v>
      </c>
      <c r="G79" s="1">
        <f t="shared" si="1"/>
        <v>3.2219188033675774</v>
      </c>
      <c r="K79" s="23"/>
    </row>
    <row r="80" spans="5:11" x14ac:dyDescent="0.25">
      <c r="E80" s="1">
        <v>76</v>
      </c>
      <c r="F80" s="1">
        <f>_xlfn.GAMMA.DIST(E80,$B$1,$B$2,0)</f>
        <v>9.1874232255813326E-4</v>
      </c>
      <c r="G80" s="1">
        <f t="shared" si="1"/>
        <v>3.1406927547549541</v>
      </c>
      <c r="K80" s="23"/>
    </row>
    <row r="81" spans="5:11" x14ac:dyDescent="0.25">
      <c r="E81" s="1">
        <v>77</v>
      </c>
      <c r="F81" s="1">
        <f>_xlfn.GAMMA.DIST(E81,$B$1,$B$2,0)</f>
        <v>8.3621738188463274E-4</v>
      </c>
      <c r="G81" s="1">
        <f t="shared" si="1"/>
        <v>3.0612585553469818</v>
      </c>
      <c r="K81" s="23"/>
    </row>
    <row r="82" spans="5:11" x14ac:dyDescent="0.25">
      <c r="E82" s="1">
        <v>78</v>
      </c>
      <c r="F82" s="1">
        <f>_xlfn.GAMMA.DIST(E82,$B$1,$B$2,0)</f>
        <v>7.6072010148366565E-4</v>
      </c>
      <c r="G82" s="1">
        <f t="shared" si="1"/>
        <v>2.9835922850183132</v>
      </c>
      <c r="K82" s="23"/>
    </row>
    <row r="83" spans="5:11" x14ac:dyDescent="0.25">
      <c r="E83" s="1">
        <v>79</v>
      </c>
      <c r="F83" s="1">
        <f>_xlfn.GAMMA.DIST(E83,$B$1,$B$2,0)</f>
        <v>6.9169785229444543E-4</v>
      </c>
      <c r="G83" s="1">
        <f t="shared" si="1"/>
        <v>2.9076691111574458</v>
      </c>
      <c r="K83" s="23"/>
    </row>
    <row r="84" spans="5:11" x14ac:dyDescent="0.25">
      <c r="E84" s="1">
        <v>80</v>
      </c>
      <c r="F84" s="1">
        <f>_xlfn.GAMMA.DIST(E84,$B$1,$B$2,0)</f>
        <v>6.2863590638004957E-4</v>
      </c>
      <c r="G84" s="1">
        <f t="shared" si="1"/>
        <v>2.8334634225703415</v>
      </c>
      <c r="K84" s="23"/>
    </row>
    <row r="85" spans="5:11" x14ac:dyDescent="0.25">
      <c r="E85" s="1">
        <v>81</v>
      </c>
      <c r="F85" s="1">
        <f>_xlfn.GAMMA.DIST(E85,$B$1,$B$2,0)</f>
        <v>5.7105553869098255E-4</v>
      </c>
      <c r="G85" s="1">
        <f t="shared" si="1"/>
        <v>2.7609489514246479</v>
      </c>
      <c r="K85" s="23"/>
    </row>
    <row r="86" spans="5:11" x14ac:dyDescent="0.25">
      <c r="E86" s="1">
        <v>82</v>
      </c>
      <c r="F86" s="1">
        <f>_xlfn.GAMMA.DIST(E86,$B$1,$B$2,0)</f>
        <v>5.1851212648640918E-4</v>
      </c>
      <c r="G86" s="1">
        <f t="shared" si="1"/>
        <v>2.6900988842286075</v>
      </c>
      <c r="K86" s="23"/>
    </row>
    <row r="87" spans="5:11" x14ac:dyDescent="0.25">
      <c r="E87" s="1">
        <v>83</v>
      </c>
      <c r="F87" s="1">
        <f>_xlfn.GAMMA.DIST(E87,$B$1,$B$2,0)</f>
        <v>4.7059326434900411E-4</v>
      </c>
      <c r="G87" s="1">
        <f t="shared" si="1"/>
        <v>2.6208859627569749</v>
      </c>
      <c r="K87" s="23"/>
    </row>
    <row r="88" spans="5:11" x14ac:dyDescent="0.25">
      <c r="E88" s="1">
        <v>84</v>
      </c>
      <c r="F88" s="1">
        <f>_xlfn.GAMMA.DIST(E88,$B$1,$B$2,0)</f>
        <v>4.2691690955922265E-4</v>
      </c>
      <c r="G88" s="1">
        <f t="shared" si="1"/>
        <v>2.5532825757611715</v>
      </c>
      <c r="K88" s="23"/>
    </row>
    <row r="89" spans="5:11" x14ac:dyDescent="0.25">
      <c r="E89" s="1">
        <v>85</v>
      </c>
      <c r="F89" s="1">
        <f>_xlfn.GAMMA.DIST(E89,$B$1,$B$2,0)</f>
        <v>3.8712956980973873E-4</v>
      </c>
      <c r="G89" s="1">
        <f t="shared" si="1"/>
        <v>2.4872608422318105</v>
      </c>
      <c r="K89" s="23"/>
    </row>
    <row r="90" spans="5:11" x14ac:dyDescent="0.25">
      <c r="E90" s="1">
        <v>86</v>
      </c>
      <c r="F90" s="1">
        <f>_xlfn.GAMMA.DIST(E90,$B$1,$B$2,0)</f>
        <v>3.509045428060168E-4</v>
      </c>
      <c r="G90" s="1">
        <f t="shared" si="1"/>
        <v>2.422792686918295</v>
      </c>
      <c r="K90" s="23"/>
    </row>
    <row r="91" spans="5:11" x14ac:dyDescent="0.25">
      <c r="E91" s="1">
        <v>87</v>
      </c>
      <c r="F91" s="1">
        <f>_xlfn.GAMMA.DIST(E91,$B$1,$B$2,0)</f>
        <v>3.1794021518128794E-4</v>
      </c>
      <c r="G91" s="1">
        <f t="shared" si="1"/>
        <v>2.3598499087519755</v>
      </c>
      <c r="K91" s="23"/>
    </row>
    <row r="92" spans="5:11" x14ac:dyDescent="0.25">
      <c r="E92" s="1">
        <v>88</v>
      </c>
      <c r="F92" s="1">
        <f>_xlfn.GAMMA.DIST(E92,$B$1,$B$2,0)</f>
        <v>2.8795842632229257E-4</v>
      </c>
      <c r="G92" s="1">
        <f t="shared" si="1"/>
        <v>2.2984042427658897</v>
      </c>
      <c r="K92" s="23"/>
    </row>
    <row r="93" spans="5:11" x14ac:dyDescent="0.25">
      <c r="E93" s="1">
        <v>89</v>
      </c>
      <c r="F93" s="1">
        <f>_xlfn.GAMMA.DIST(E93,$B$1,$B$2,0)</f>
        <v>2.6070290112679094E-4</v>
      </c>
      <c r="G93" s="1">
        <f t="shared" si="1"/>
        <v>2.2384274160550706</v>
      </c>
      <c r="K93" s="23"/>
    </row>
    <row r="94" spans="5:11" x14ac:dyDescent="0.25">
      <c r="E94" s="1">
        <v>90</v>
      </c>
      <c r="F94" s="1">
        <f>_xlfn.GAMMA.DIST(E94,$B$1,$B$2,0)</f>
        <v>2.3593775436780341E-4</v>
      </c>
      <c r="G94" s="1">
        <f t="shared" si="1"/>
        <v>2.1798911982764393</v>
      </c>
      <c r="K94" s="23"/>
    </row>
    <row r="95" spans="5:11" x14ac:dyDescent="0.25">
      <c r="E95" s="1">
        <v>91</v>
      </c>
      <c r="F95" s="1">
        <f>_xlfn.GAMMA.DIST(E95,$B$1,$B$2,0)</f>
        <v>2.1344606819765068E-4</v>
      </c>
      <c r="G95" s="1">
        <f t="shared" si="1"/>
        <v>2.1227674471460016</v>
      </c>
      <c r="K95" s="23"/>
    </row>
    <row r="96" spans="5:11" x14ac:dyDescent="0.25">
      <c r="E96" s="1">
        <v>92</v>
      </c>
      <c r="F96" s="1">
        <f>_xlfn.GAMMA.DIST(E96,$B$1,$B$2,0)</f>
        <v>1.9302854336402151E-4</v>
      </c>
      <c r="G96" s="1">
        <f t="shared" si="1"/>
        <v>2.0670281493533174</v>
      </c>
      <c r="K96" s="23"/>
    </row>
    <row r="97" spans="5:11" x14ac:dyDescent="0.25">
      <c r="E97" s="1">
        <v>93</v>
      </c>
      <c r="F97" s="1">
        <f>_xlfn.GAMMA.DIST(E97,$B$1,$B$2,0)</f>
        <v>1.7450222390925698E-4</v>
      </c>
      <c r="G97" s="1">
        <f t="shared" si="1"/>
        <v>2.0126454572784374</v>
      </c>
      <c r="K97" s="23"/>
    </row>
    <row r="98" spans="5:11" x14ac:dyDescent="0.25">
      <c r="E98" s="1">
        <v>94</v>
      </c>
      <c r="F98" s="1">
        <f>_xlfn.GAMMA.DIST(E98,$B$1,$B$2,0)</f>
        <v>1.5769929446358136E-4</v>
      </c>
      <c r="G98" s="1">
        <f t="shared" si="1"/>
        <v>1.9595917218647627</v>
      </c>
      <c r="K98" s="23"/>
    </row>
    <row r="99" spans="5:11" x14ac:dyDescent="0.25">
      <c r="E99" s="1">
        <v>95</v>
      </c>
      <c r="F99" s="1">
        <f>_xlfn.GAMMA.DIST(E99,$B$1,$B$2,0)</f>
        <v>1.4246594870559746E-4</v>
      </c>
      <c r="G99" s="1">
        <f t="shared" si="1"/>
        <v>1.9078395219721247</v>
      </c>
      <c r="K99" s="23"/>
    </row>
    <row r="100" spans="5:11" x14ac:dyDescent="0.25">
      <c r="E100" s="1">
        <v>96</v>
      </c>
      <c r="F100" s="1">
        <f>_xlfn.GAMMA.DIST(E100,$B$1,$B$2,0)</f>
        <v>1.2866132713317674E-4</v>
      </c>
      <c r="G100" s="1">
        <f t="shared" si="1"/>
        <v>1.8573616905076265</v>
      </c>
      <c r="K100" s="23"/>
    </row>
    <row r="101" spans="5:11" x14ac:dyDescent="0.25">
      <c r="E101" s="1">
        <v>97</v>
      </c>
      <c r="F101" s="1">
        <f>_xlfn.GAMMA.DIST(E101,$B$1,$B$2,0)</f>
        <v>1.1615652195072617E-4</v>
      </c>
      <c r="G101" s="1">
        <f t="shared" si="1"/>
        <v>1.8081313376073371</v>
      </c>
      <c r="K101" s="23"/>
    </row>
    <row r="102" spans="5:11" x14ac:dyDescent="0.25">
      <c r="E102" s="1">
        <v>98</v>
      </c>
      <c r="F102" s="1">
        <f>_xlfn.GAMMA.DIST(E102,$B$1,$B$2,0)</f>
        <v>1.0483364662190965E-4</v>
      </c>
      <c r="G102" s="1">
        <f t="shared" si="1"/>
        <v>1.7601218711194138</v>
      </c>
      <c r="K102" s="23"/>
    </row>
    <row r="103" spans="5:11" x14ac:dyDescent="0.25">
      <c r="E103" s="1">
        <v>99</v>
      </c>
      <c r="F103" s="1">
        <f>_xlfn.GAMMA.DIST(E103,$B$1,$B$2,0)</f>
        <v>9.4584967448890341E-5</v>
      </c>
      <c r="G103" s="1">
        <f t="shared" si="1"/>
        <v>1.7133070146186853</v>
      </c>
      <c r="K103" s="23"/>
    </row>
    <row r="104" spans="5:11" x14ac:dyDescent="0.25">
      <c r="E104" s="1">
        <v>100</v>
      </c>
      <c r="F104" s="1">
        <f>_xlfn.GAMMA.DIST(E104,$B$1,$B$2,0)</f>
        <v>8.531209440988235E-5</v>
      </c>
      <c r="G104" s="1">
        <f t="shared" si="1"/>
        <v>1.6676608231638095</v>
      </c>
      <c r="K104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Dessin</vt:lpstr>
      <vt:lpstr>Optim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2021-01-14T17:49:39Z</dcterms:modified>
</cp:coreProperties>
</file>